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C:\Users\PC\Desktop\Dropbox\POMBOS 2025\CPL - POMBOS\PROC ADM - ART 75 INC I e II 14.133\PREFEITURA - ADM\PROCESSO ADM 031 - DISPENSA 30 -2025 - NATALINA\Material Pombos\"/>
    </mc:Choice>
  </mc:AlternateContent>
  <xr:revisionPtr revIDLastSave="0" documentId="13_ncr:1_{41099C69-9565-4046-8B06-BD23B3FF4290}" xr6:coauthVersionLast="47" xr6:coauthVersionMax="47" xr10:uidLastSave="{00000000-0000-0000-0000-000000000000}"/>
  <bookViews>
    <workbookView xWindow="-120" yWindow="-120" windowWidth="20730" windowHeight="11040" xr2:uid="{00000000-000D-0000-FFFF-FFFF00000000}"/>
  </bookViews>
  <sheets>
    <sheet name="Resumo do Orçamento" sheetId="1" r:id="rId1"/>
    <sheet name="Orçamento Sintético" sheetId="2" r:id="rId2"/>
    <sheet name="Orçamento Analítico" sheetId="3" r:id="rId3"/>
    <sheet name="Curva ABC de Insumos" sheetId="4" r:id="rId4"/>
    <sheet name="BDI" sheetId="6"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 i="2" l="1"/>
  <c r="I5" i="2" s="1"/>
  <c r="H6" i="2"/>
  <c r="I6" i="2" s="1"/>
  <c r="H7" i="2"/>
  <c r="I7" i="2"/>
  <c r="H8" i="2"/>
  <c r="I8" i="2"/>
  <c r="H10" i="2"/>
  <c r="I10" i="2" s="1"/>
  <c r="H11" i="2"/>
  <c r="I11" i="2"/>
  <c r="H12" i="2"/>
  <c r="I12" i="2"/>
  <c r="H13" i="2"/>
  <c r="I13" i="2" s="1"/>
  <c r="H14" i="2"/>
  <c r="I14" i="2" s="1"/>
  <c r="H15" i="2"/>
  <c r="I15" i="2"/>
  <c r="H16" i="2"/>
  <c r="I16" i="2"/>
  <c r="H17" i="2"/>
  <c r="I17" i="2" s="1"/>
  <c r="H18" i="2"/>
  <c r="I18" i="2" s="1"/>
  <c r="H19" i="2"/>
  <c r="I19" i="2"/>
  <c r="H21" i="2"/>
  <c r="I21" i="2" s="1"/>
  <c r="H22" i="2"/>
  <c r="I22" i="2" s="1"/>
  <c r="H23" i="2"/>
  <c r="I23" i="2"/>
  <c r="H25" i="2"/>
  <c r="I25" i="2" s="1"/>
  <c r="H26" i="2"/>
  <c r="I26" i="2" s="1"/>
  <c r="H27" i="2"/>
  <c r="I27" i="2"/>
  <c r="H28" i="2"/>
  <c r="I28" i="2"/>
  <c r="H30" i="2"/>
  <c r="I30" i="2" s="1"/>
  <c r="H31" i="2"/>
  <c r="I31" i="2"/>
  <c r="H32" i="2"/>
  <c r="I32" i="2"/>
  <c r="H33" i="2"/>
  <c r="I33" i="2" s="1"/>
  <c r="H34" i="2"/>
  <c r="I34" i="2" s="1"/>
  <c r="H35" i="2"/>
  <c r="I35" i="2"/>
  <c r="H9" i="2" l="1"/>
  <c r="I9" i="2" s="1"/>
  <c r="H24" i="2"/>
  <c r="I24" i="2" s="1"/>
  <c r="H20" i="2"/>
  <c r="I20" i="2" s="1"/>
  <c r="H29" i="2"/>
  <c r="I29" i="2" s="1"/>
  <c r="H4" i="2"/>
  <c r="I4" i="2" s="1"/>
  <c r="J1" i="2" l="1"/>
  <c r="J4" i="2" s="1"/>
  <c r="J9" i="2"/>
  <c r="J24" i="2"/>
  <c r="J29" i="2"/>
  <c r="J20" i="2"/>
  <c r="J16" i="2" l="1"/>
  <c r="J8" i="2"/>
  <c r="J12" i="2"/>
  <c r="J28" i="2"/>
  <c r="J32" i="2"/>
  <c r="J13" i="2"/>
  <c r="J15" i="2"/>
  <c r="J31" i="2"/>
  <c r="J27" i="2"/>
  <c r="J11" i="2"/>
  <c r="J22" i="2"/>
  <c r="J10" i="2"/>
  <c r="J34" i="2"/>
  <c r="J21" i="2"/>
  <c r="J33" i="2"/>
  <c r="J26" i="2"/>
  <c r="J25" i="2"/>
  <c r="J17" i="2"/>
  <c r="J30" i="2"/>
  <c r="J23" i="2"/>
  <c r="J6" i="2"/>
  <c r="J7" i="2"/>
  <c r="J19" i="2"/>
  <c r="J5" i="2"/>
  <c r="J18" i="2"/>
  <c r="J35" i="2"/>
  <c r="J14" i="2"/>
</calcChain>
</file>

<file path=xl/sharedStrings.xml><?xml version="1.0" encoding="utf-8"?>
<sst xmlns="http://schemas.openxmlformats.org/spreadsheetml/2006/main" count="2413" uniqueCount="393">
  <si>
    <t>Obra</t>
  </si>
  <si>
    <t>Bancos</t>
  </si>
  <si>
    <t>B.D.I.</t>
  </si>
  <si>
    <t>Encargos Sociais</t>
  </si>
  <si>
    <t xml:space="preserve">SINAPI - 09/2025 - Pernambuco
ORSE - 08/2025 - Sergipe
SEINFRA - 028 - Ceará
</t>
  </si>
  <si>
    <t>22,88%</t>
  </si>
  <si>
    <t>Não Desonerado: embutido nos preços unitário dos insumos de mão de obra, de acordo com as bases.</t>
  </si>
  <si>
    <t>Planilha Orçamentária Resumida</t>
  </si>
  <si>
    <t>Item</t>
  </si>
  <si>
    <t>Descrição</t>
  </si>
  <si>
    <t>Quant.</t>
  </si>
  <si>
    <t>Total</t>
  </si>
  <si>
    <t>Peso (%)</t>
  </si>
  <si>
    <t xml:space="preserve"> 1 </t>
  </si>
  <si>
    <t>MÃO DE OBRA OPERACIONAL</t>
  </si>
  <si>
    <t xml:space="preserve"> 2 </t>
  </si>
  <si>
    <t>PRAÇA DE EVENTOS</t>
  </si>
  <si>
    <t xml:space="preserve"> 3 </t>
  </si>
  <si>
    <t>PRAÇA JOAQUIM BATISTA</t>
  </si>
  <si>
    <t xml:space="preserve"> 4 </t>
  </si>
  <si>
    <t>PRAÇA JOÃO PESSOA</t>
  </si>
  <si>
    <t xml:space="preserve"> 5 </t>
  </si>
  <si>
    <t>PRAÇA DO COMERCIO</t>
  </si>
  <si>
    <t>Total sem BDI</t>
  </si>
  <si>
    <t>Total do BDI</t>
  </si>
  <si>
    <t>Total Geral</t>
  </si>
  <si>
    <t>un</t>
  </si>
  <si>
    <t>figura bidimensional com desenho em forma de Pendulo Presente , medindo 2,90 m de largura x 3,40 m de altura.</t>
  </si>
  <si>
    <t>Próprio</t>
  </si>
  <si>
    <t xml:space="preserve"> COMP_-_1-0035 </t>
  </si>
  <si>
    <t xml:space="preserve"> 5.6 </t>
  </si>
  <si>
    <t>UN</t>
  </si>
  <si>
    <t>FIGURA BIDIMENSIONAL COM DESENHO EM FORMA DE BOLA COM LAÇO FLOR , MEDINDO 1,00 M DE LARGURA X 1,00 M DE ALTURA.</t>
  </si>
  <si>
    <t xml:space="preserve"> COMP_-_1-0065 </t>
  </si>
  <si>
    <t xml:space="preserve"> 5.5 </t>
  </si>
  <si>
    <t>figura bidimensional com desenho em forma de Buque de  estrela , medindo 1,70 m de largura x 3,40 m de altura</t>
  </si>
  <si>
    <t xml:space="preserve"> COMP_-_1-0022 </t>
  </si>
  <si>
    <t xml:space="preserve"> 5.4 </t>
  </si>
  <si>
    <t>Strobos LED 6W, instalados devidamente conforme projeto</t>
  </si>
  <si>
    <t xml:space="preserve"> QM_PRÓPRIA_023 </t>
  </si>
  <si>
    <t xml:space="preserve"> 5.3 </t>
  </si>
  <si>
    <t>Projetor em Led 100W, instalados devidamente conforme projeto</t>
  </si>
  <si>
    <t xml:space="preserve"> QM_PRÓPRIA_018 </t>
  </si>
  <si>
    <t xml:space="preserve"> 5.2 </t>
  </si>
  <si>
    <t>CORDÃO LUMINOSO DE ALTO BRILHO COM 100 LED EM 10 METROS, PARA ILUMINAÇÃO DECORATIVA PARA ÁRVORES NATURAIS, COM USO DE MICROLÂMPADAS LED NA COR BRANCO MORNO.</t>
  </si>
  <si>
    <t xml:space="preserve"> COMP_-_1-0073 </t>
  </si>
  <si>
    <t xml:space="preserve"> 5.1 </t>
  </si>
  <si>
    <t/>
  </si>
  <si>
    <t xml:space="preserve">  </t>
  </si>
  <si>
    <t xml:space="preserve"> 4.4 </t>
  </si>
  <si>
    <t xml:space="preserve"> 4.3 </t>
  </si>
  <si>
    <t xml:space="preserve"> 4.2 </t>
  </si>
  <si>
    <t xml:space="preserve"> 4.1 </t>
  </si>
  <si>
    <t xml:space="preserve"> 3.3 </t>
  </si>
  <si>
    <t xml:space="preserve"> 3.2 </t>
  </si>
  <si>
    <t xml:space="preserve"> 3.1 </t>
  </si>
  <si>
    <t>FIGURA TRIDIMENSIONAL COM DESENHO EM FORMA DE TUNEL DE PRESENTE, MEDINDO 4,00 M X 28,00 M X 4,00 M (L X C X H).</t>
  </si>
  <si>
    <t xml:space="preserve"> COMP_-_1-0038 </t>
  </si>
  <si>
    <t xml:space="preserve"> 2.10 </t>
  </si>
  <si>
    <t>FIGURA BIDIMENSIONAL COM DESENHO NA FORMA DE 2026 , MEDINDO 8,50 M DE LARGURA X 2,90 M DE ALTURA.</t>
  </si>
  <si>
    <t xml:space="preserve"> COMP-100109 </t>
  </si>
  <si>
    <t xml:space="preserve"> 2.9 </t>
  </si>
  <si>
    <t>FIGURA TRIDIMENSIONAL COM DESENHO EM FORMA DE ABACAXI , MEDINDO 3,20  M DE LARGURA X  4,50 M DE ALTURA .</t>
  </si>
  <si>
    <t xml:space="preserve"> COMP-100108 </t>
  </si>
  <si>
    <t xml:space="preserve"> 2.8 </t>
  </si>
  <si>
    <t>FIGURA TRIDIMENSIONAL COM DESENHO EM FORMA DE BOLA COM PASSAGEM, MEDINDO 4,50M DE ALTURA</t>
  </si>
  <si>
    <t xml:space="preserve"> COMP_-_1-0036 </t>
  </si>
  <si>
    <t xml:space="preserve"> 2.7 </t>
  </si>
  <si>
    <t>Elemento modelo presente tamanho G, medindo 1,50 x 1,50 x 1,50 metros,  confeccionada em estrutura metálica, revestida de micro lâmpadas de LED</t>
  </si>
  <si>
    <t xml:space="preserve"> QM_PRÓPRIA_007 </t>
  </si>
  <si>
    <t xml:space="preserve"> 2.6 </t>
  </si>
  <si>
    <t>Elemento cenográfico modelo cometa de luz, confeccionado em estrutura metálica, com iluminação interna e calda de luz tripla, tipo gambiarra de luz em led (branco morno), com 130M no total</t>
  </si>
  <si>
    <t xml:space="preserve"> QM_PRÓPRIA_013 </t>
  </si>
  <si>
    <t xml:space="preserve"> 2.5 </t>
  </si>
  <si>
    <t xml:space="preserve"> 2.4 </t>
  </si>
  <si>
    <t xml:space="preserve"> 2.3 </t>
  </si>
  <si>
    <t xml:space="preserve"> 2.2 </t>
  </si>
  <si>
    <t xml:space="preserve"> 2.1 </t>
  </si>
  <si>
    <t>CHP</t>
  </si>
  <si>
    <t>GUINDAUTO HIDRÁULICO, CAPACIDADE MÁXIMA DE CARGA 6500 KG, MOMENTO MÁXIMO DE CARGA 5,8 TM, ALCANCE MÁXIMO HORIZONTAL 7,60 M, INCLUSIVE CAMINHÃO TOCO PBT 9.700 KG, POTÊNCIA DE 160 CV - CHP DIURNO. AF_08/2015</t>
  </si>
  <si>
    <t>SINAPI</t>
  </si>
  <si>
    <t xml:space="preserve"> 91634 </t>
  </si>
  <si>
    <t xml:space="preserve"> 1.4 </t>
  </si>
  <si>
    <t>H</t>
  </si>
  <si>
    <t>ENGENHEIRO ELETRICISTA COM ENCARGOS COMPLEMENTARES</t>
  </si>
  <si>
    <t xml:space="preserve"> 91677 </t>
  </si>
  <si>
    <t xml:space="preserve"> 1.3 </t>
  </si>
  <si>
    <t>AUXILIAR DE ELETRICISTA COM ENCARGOS COMPLEMENTARES</t>
  </si>
  <si>
    <t xml:space="preserve"> 88247 </t>
  </si>
  <si>
    <t xml:space="preserve"> 1.2 </t>
  </si>
  <si>
    <t>ELETRICISTA COM ENCARGOS COMPLEMENTARES</t>
  </si>
  <si>
    <t xml:space="preserve"> 88264 </t>
  </si>
  <si>
    <t xml:space="preserve"> 1.1 </t>
  </si>
  <si>
    <t>Valor Unit com BDI</t>
  </si>
  <si>
    <t>Valor Unit</t>
  </si>
  <si>
    <t>Und</t>
  </si>
  <si>
    <t>Banco</t>
  </si>
  <si>
    <t>Código</t>
  </si>
  <si>
    <t>BDI</t>
  </si>
  <si>
    <t>Valor Final do Orçamento</t>
  </si>
  <si>
    <t>Preço Total =&gt;</t>
  </si>
  <si>
    <t>2,00</t>
  </si>
  <si>
    <t>Quant. =&gt;</t>
  </si>
  <si>
    <t>Valor com BDI =&gt;</t>
  </si>
  <si>
    <t>Valor do BDI =&gt;</t>
  </si>
  <si>
    <t>MO com LS =&gt;</t>
  </si>
  <si>
    <t>LS =&gt;</t>
  </si>
  <si>
    <t>MO sem LS =&gt;</t>
  </si>
  <si>
    <t>L</t>
  </si>
  <si>
    <t>Material</t>
  </si>
  <si>
    <t>FUNDO ANTICORROSIVO PARA METAIS FERROSOS (ZARCAO)</t>
  </si>
  <si>
    <t xml:space="preserve"> 00007307 </t>
  </si>
  <si>
    <t>Insumo</t>
  </si>
  <si>
    <t>ABRACADEIRA DE NYLON PARA AMARRACAO DE CABOS, COMPRIMENTO DE 390 X *4,6* MM</t>
  </si>
  <si>
    <t xml:space="preserve"> 00000408 </t>
  </si>
  <si>
    <t>Strobo tipo flash cor amarela 5km</t>
  </si>
  <si>
    <t>ORSE</t>
  </si>
  <si>
    <t xml:space="preserve"> 8925 </t>
  </si>
  <si>
    <t>DISCO DE CORTE DIAMANTADO SEGMENTADO DIAMETRO DE 180 MM PARA ESMERILHADEIRA 7"</t>
  </si>
  <si>
    <t xml:space="preserve"> 00044531 </t>
  </si>
  <si>
    <t>TINTA ESMALTE SINTETICO PREMIUM FOSCO</t>
  </si>
  <si>
    <t xml:space="preserve"> 00007288 </t>
  </si>
  <si>
    <t>m</t>
  </si>
  <si>
    <t>Tubo Metalon Galvanizado de 20x20 ch 20</t>
  </si>
  <si>
    <t xml:space="preserve"> 14309 </t>
  </si>
  <si>
    <t>DISCO DE DESBASTE PARA METAL FERROSO EM GERAL, COM TRES TELAS, 9 X 1/4 X 7/8" (228,6 X 6,4 X 22,2 MM)</t>
  </si>
  <si>
    <t xml:space="preserve"> 00044533 </t>
  </si>
  <si>
    <t>Mangueira 2F LED BR 13MM 127V</t>
  </si>
  <si>
    <t xml:space="preserve"> INS_-_10115 </t>
  </si>
  <si>
    <t>FITA ISOLANTE ADESIVA ANTICHAMA, USO ATE 750 V, EM ROLO DE 19 MM X 20 M</t>
  </si>
  <si>
    <t xml:space="preserve"> 00020111 </t>
  </si>
  <si>
    <t>M</t>
  </si>
  <si>
    <t>CABO FLEXIVEL PVC 750 V, 2 CONDUTORES DE 1,5 MM2</t>
  </si>
  <si>
    <t xml:space="preserve"> 00034602 </t>
  </si>
  <si>
    <t>SEDI - SERVIÇOS DIVERSOS</t>
  </si>
  <si>
    <t>Composição</t>
  </si>
  <si>
    <t>Tipo</t>
  </si>
  <si>
    <t>1,00</t>
  </si>
  <si>
    <t>kg</t>
  </si>
  <si>
    <t>Barra chata de cobre 1/2" x 1/8"</t>
  </si>
  <si>
    <t xml:space="preserve"> 4857 </t>
  </si>
  <si>
    <t>120,00</t>
  </si>
  <si>
    <t>INEL - INSTALAÇÃO ELÉTRICA/ELETRIFICAÇÃO E ILUMINAÇÃO EXTERNA</t>
  </si>
  <si>
    <t>48,00</t>
  </si>
  <si>
    <t>Refletor simples  LED 100W de potência, branco Frio, 6500k, Bivolt, marca Nitrolux ou similar</t>
  </si>
  <si>
    <t xml:space="preserve"> 13289 </t>
  </si>
  <si>
    <t>24,00</t>
  </si>
  <si>
    <t>CORDÃO LUMINOSO DE ALTO BRILHO COM 96 LED EM 10 METROS</t>
  </si>
  <si>
    <t xml:space="preserve"> INS-01 </t>
  </si>
  <si>
    <t>70,00</t>
  </si>
  <si>
    <t>28,00</t>
  </si>
  <si>
    <t>14,00</t>
  </si>
  <si>
    <t>50,00</t>
  </si>
  <si>
    <t>20,00</t>
  </si>
  <si>
    <t>10,00</t>
  </si>
  <si>
    <t>Braçadeira tipo U, de Vergalhão 8", incluso porca sextavada/arruela de pressão</t>
  </si>
  <si>
    <t xml:space="preserve"> 13392 </t>
  </si>
  <si>
    <t>KG</t>
  </si>
  <si>
    <t>ELETRODO REVESTIDO AWS - E-6010, DIAMETRO IGUAL A 4,00 MM</t>
  </si>
  <si>
    <t xml:space="preserve"> 00010998 </t>
  </si>
  <si>
    <t xml:space="preserve"> 13820 </t>
  </si>
  <si>
    <t>CANTONEIRA (ABAS IGUAIS) EM ACO CARBONO, 50,8 MM X 9,53 MM (L X E), 6,99 KG/M</t>
  </si>
  <si>
    <t xml:space="preserve"> 00000568 </t>
  </si>
  <si>
    <t>11,00</t>
  </si>
  <si>
    <t>30,00</t>
  </si>
  <si>
    <t>6,00</t>
  </si>
  <si>
    <t>Depreciação, Juros, Impostos e Seguros, Manutenção e Materiais na Operação dos Equipamentos</t>
  </si>
  <si>
    <t>GUINDAUTO HIDRÁULICO, CAPACIDADE MÁXIMA DE CARGA 6500 KG, MOMENTO MÁXIMO DE CARGA 5,8 TM, ALCANCE MÁXIMO HORIZONTAL 7,60 M, INCLUSIVE CAMINHÃO TOCO PBT 9.700 KG, POTÊNCIA DE 160 CV - MANUTENÇÃO. AF_08/2015</t>
  </si>
  <si>
    <t xml:space="preserve"> 91632 </t>
  </si>
  <si>
    <t>Composição Auxiliar</t>
  </si>
  <si>
    <t>GUINDAUTO HIDRÁULICO, CAPACIDADE MÁXIMA DE CARGA 6500 KG, MOMENTO MÁXIMO DE CARGA 5,8 TM, ALCANCE MÁXIMO HORIZONTAL 7,60 M, INCLUSIVE CAMINHÃO TOCO PBT 9.700 KG, POTÊNCIA DE 160 CV - DEPRECIAÇÃO. AF_08/2015</t>
  </si>
  <si>
    <t xml:space="preserve"> 91629 </t>
  </si>
  <si>
    <t>GUINDAUTO HIDRÁULICO, CAPACIDADE MÁXIMA DE CARGA 6500 KG, MOMENTO MÁXIMO DE CARGA 5,8 TM, ALCANCE MÁXIMO HORIZONTAL 7,60 M, INCLUSIVE CAMINHÃO TOCO PBT 9.700 KG, POTÊNCIA DE 160 CV - MATERIAIS NA OPERAÇÃO. AF_08/2015</t>
  </si>
  <si>
    <t xml:space="preserve"> 91633 </t>
  </si>
  <si>
    <t>Livro SINAPI: Cálculos e Parâmetros</t>
  </si>
  <si>
    <t>MOTORISTA OPERADOR DE MUNCK COM ENCARGOS COMPLEMENTARES</t>
  </si>
  <si>
    <t xml:space="preserve"> 88286 </t>
  </si>
  <si>
    <t>GUINDAUTO HIDRÁULICO, CAPACIDADE MÁXIMA DE CARGA 6500 KG, MOMENTO MÁXIMO DE CARGA 5,8 TM, ALCANCE MÁXIMO HORIZONTAL 7,60 M, INCLUSIVE CAMINHÃO TOCO PBT 9.700 KG, POTÊNCIA DE 160 CV - IMPOSTOS E SEGUROS. AF_08/2015</t>
  </si>
  <si>
    <t xml:space="preserve"> 91631 </t>
  </si>
  <si>
    <t>GUINDAUTO HIDRÁULICO, CAPACIDADE MÁXIMA DE CARGA 6500 KG, MOMENTO MÁXIMO DE CARGA 5,8 TM, ALCANCE MÁXIMO HORIZONTAL 7,60 M, INCLUSIVE CAMINHÃO TOCO PBT 9.700 KG, POTÊNCIA DE 160 CV - JUROS. AF_08/2015</t>
  </si>
  <si>
    <t xml:space="preserve"> 91630 </t>
  </si>
  <si>
    <t>Custos Horários Produtivo e Improdutivo dos Equipamentos</t>
  </si>
  <si>
    <t>40,00</t>
  </si>
  <si>
    <t>Mão de Obra</t>
  </si>
  <si>
    <t>ENGENHEIRO ELETRICISTA</t>
  </si>
  <si>
    <t xml:space="preserve"> 00034783 </t>
  </si>
  <si>
    <t>EPI - FAMILIA ENGENHEIRO CIVIL - HORISTA (ENCARGOS COMPLEMENTARES - COLETADO CAIXA)</t>
  </si>
  <si>
    <t xml:space="preserve"> 00043486 </t>
  </si>
  <si>
    <t>SEGURO - HORISTA (COLETADO CAIXA - ENCARGOS COMPLEMENTARES)</t>
  </si>
  <si>
    <t xml:space="preserve"> 00037373 </t>
  </si>
  <si>
    <t>FERRAMENTAS - FAMILIA ENGENHEIRO CIVIL - HORISTA (ENCARGOS COMPLEMENTARES - COLETADO CAIXA)</t>
  </si>
  <si>
    <t xml:space="preserve"> 00043462 </t>
  </si>
  <si>
    <t>EXAMES - HORISTA (COLETADO CAIXA - ENCARGOS COMPLEMENTARES)</t>
  </si>
  <si>
    <t xml:space="preserve"> 00037372 </t>
  </si>
  <si>
    <t>CURSO DE CAPACITAÇÃO PARA ENGENHEIRO ELETRICISTA (ENCARGOS COMPLEMENTARES) - HORISTA</t>
  </si>
  <si>
    <t xml:space="preserve"> 95407 </t>
  </si>
  <si>
    <t>FERRAMENTAS - FAMILIA ELETRICISTA - HORISTA (ENCARGOS COMPLEMENTARES - COLETADO CAIXA)</t>
  </si>
  <si>
    <t xml:space="preserve"> 00043460 </t>
  </si>
  <si>
    <t>TRANSPORTE - HORISTA (COLETADO CAIXA - ENCARGOS COMPLEMENTARES)</t>
  </si>
  <si>
    <t xml:space="preserve"> 00037371 </t>
  </si>
  <si>
    <t>EPI - FAMILIA ELETRICISTA - HORISTA (ENCARGOS COMPLEMENTARES - COLETADO CAIXA)</t>
  </si>
  <si>
    <t xml:space="preserve"> 00043484 </t>
  </si>
  <si>
    <t>ALIMENTACAO - HORISTA (COLETADO CAIXA - ENCARGOS COMPLEMENTARES)</t>
  </si>
  <si>
    <t xml:space="preserve"> 00037370 </t>
  </si>
  <si>
    <t>AJUDANTE DE ELETRICISTA (HORISTA)</t>
  </si>
  <si>
    <t xml:space="preserve"> 00000247 </t>
  </si>
  <si>
    <t>CURSO DE CAPACITAÇÃO PARA AUXILIAR DE ELETRICISTA (ENCARGOS COMPLEMENTARES) - HORISTA</t>
  </si>
  <si>
    <t xml:space="preserve"> 95316 </t>
  </si>
  <si>
    <t>ELETRICISTA (HORISTA)</t>
  </si>
  <si>
    <t xml:space="preserve"> 00002436 </t>
  </si>
  <si>
    <t>CURSO DE CAPACITAÇÃO PARA ELETRICISTA (ENCARGOS COMPLEMENTARES) - HORISTA</t>
  </si>
  <si>
    <t xml:space="preserve"> 95332 </t>
  </si>
  <si>
    <t>Planilha Orçamentária Analítica</t>
  </si>
  <si>
    <t>Equipamento para Aquisição Permanente</t>
  </si>
  <si>
    <t>100,02%</t>
  </si>
  <si>
    <t>0,00%</t>
  </si>
  <si>
    <t>0,01</t>
  </si>
  <si>
    <t>40,0000000</t>
  </si>
  <si>
    <t>120,0000000</t>
  </si>
  <si>
    <t>FERRAMENTAS - FAMILIA OPERADOR ESCAVADEIRA - HORISTA (ENCARGOS COMPLEMENTARES - COLETADO CAIXA)</t>
  </si>
  <si>
    <t xml:space="preserve"> 00043464 </t>
  </si>
  <si>
    <t>100,01%</t>
  </si>
  <si>
    <t>0,03%</t>
  </si>
  <si>
    <t>0,95</t>
  </si>
  <si>
    <t>99,98%</t>
  </si>
  <si>
    <t>0,10</t>
  </si>
  <si>
    <t>400,0000000</t>
  </si>
  <si>
    <t>99,95%</t>
  </si>
  <si>
    <t>0,06%</t>
  </si>
  <si>
    <t>29,17</t>
  </si>
  <si>
    <t>2,6000000</t>
  </si>
  <si>
    <t>99,89%</t>
  </si>
  <si>
    <t>0,07%</t>
  </si>
  <si>
    <t>38,63</t>
  </si>
  <si>
    <t>2,1500000</t>
  </si>
  <si>
    <t>99,83%</t>
  </si>
  <si>
    <t>0,10%</t>
  </si>
  <si>
    <t>1,09</t>
  </si>
  <si>
    <t>EPI - FAMILIA OPERADOR ESCAVADEIRA - HORISTA (ENCARGOS COMPLEMENTARES - COLETADO CAIXA)</t>
  </si>
  <si>
    <t xml:space="preserve"> 00043488 </t>
  </si>
  <si>
    <t>99,72%</t>
  </si>
  <si>
    <t>0,19%</t>
  </si>
  <si>
    <t>0,66</t>
  </si>
  <si>
    <t>360,0000000</t>
  </si>
  <si>
    <t>99,53%</t>
  </si>
  <si>
    <t>0,20%</t>
  </si>
  <si>
    <t>1,06</t>
  </si>
  <si>
    <t>240,0000000</t>
  </si>
  <si>
    <t>99,33%</t>
  </si>
  <si>
    <t>0,23%</t>
  </si>
  <si>
    <t>76,22</t>
  </si>
  <si>
    <t>3,8500000</t>
  </si>
  <si>
    <t>99,09%</t>
  </si>
  <si>
    <t>0,30%</t>
  </si>
  <si>
    <t>1,55</t>
  </si>
  <si>
    <t>98,80%</t>
  </si>
  <si>
    <t>0,31%</t>
  </si>
  <si>
    <t>61,87</t>
  </si>
  <si>
    <t>6,2500000</t>
  </si>
  <si>
    <t>98,49%</t>
  </si>
  <si>
    <t>0,34%</t>
  </si>
  <si>
    <t>65,84</t>
  </si>
  <si>
    <t>6,4000000</t>
  </si>
  <si>
    <t>98,15%</t>
  </si>
  <si>
    <t>0,56%</t>
  </si>
  <si>
    <t>1,76</t>
  </si>
  <si>
    <t>97,59%</t>
  </si>
  <si>
    <t>0,62%</t>
  </si>
  <si>
    <t>8,50</t>
  </si>
  <si>
    <t>91,0000000</t>
  </si>
  <si>
    <t>96,97%</t>
  </si>
  <si>
    <t>154,78</t>
  </si>
  <si>
    <t>5,0000000</t>
  </si>
  <si>
    <t>96,35%</t>
  </si>
  <si>
    <t>0,69%</t>
  </si>
  <si>
    <t>78,13</t>
  </si>
  <si>
    <t>11,0000000</t>
  </si>
  <si>
    <t>95,66%</t>
  </si>
  <si>
    <t>0,81%</t>
  </si>
  <si>
    <t>215,04</t>
  </si>
  <si>
    <t>4,7000000</t>
  </si>
  <si>
    <t>94,85%</t>
  </si>
  <si>
    <t>0,99%</t>
  </si>
  <si>
    <t>3,43</t>
  </si>
  <si>
    <t>93,86%</t>
  </si>
  <si>
    <t>1,14%</t>
  </si>
  <si>
    <t>23,57</t>
  </si>
  <si>
    <t>60,6500000</t>
  </si>
  <si>
    <t>92,72%</t>
  </si>
  <si>
    <t>1,23%</t>
  </si>
  <si>
    <t>22,00</t>
  </si>
  <si>
    <t>70,0000000</t>
  </si>
  <si>
    <t>91,49%</t>
  </si>
  <si>
    <t>1,74%</t>
  </si>
  <si>
    <t>125.579,99</t>
  </si>
  <si>
    <t>0,0173040</t>
  </si>
  <si>
    <t>GUINDAUTO HIDRAULICO, CAPACIDADE MAXIMA DE CARGA 3300 KG, MOMENTO MAXIMO DE CARGA 5,8 TM, ALCANCE MAXIMO HORIZONTAL 7,60 M, PARA MONTAGEM SOBRE CHASSI DE CAMINHAO PBT MINIMO 8000 KG (INCLUI MONTAGEM, NAO INCLUI CAMINHAO)</t>
  </si>
  <si>
    <t xml:space="preserve"> 00010712 </t>
  </si>
  <si>
    <t>89,75%</t>
  </si>
  <si>
    <t>2,19%</t>
  </si>
  <si>
    <t>22,01</t>
  </si>
  <si>
    <t>124,4784000</t>
  </si>
  <si>
    <t>87,56%</t>
  </si>
  <si>
    <t>2,75%</t>
  </si>
  <si>
    <t>27,59</t>
  </si>
  <si>
    <t>84,81%</t>
  </si>
  <si>
    <t>3,02%</t>
  </si>
  <si>
    <t>30,92</t>
  </si>
  <si>
    <t>121,9644000</t>
  </si>
  <si>
    <t>MOTORISTA OPERADOR DE CAMINHAO COM MUNCK (HORISTA)</t>
  </si>
  <si>
    <t xml:space="preserve"> 00004096 </t>
  </si>
  <si>
    <t>81,79%</t>
  </si>
  <si>
    <t>3,28%</t>
  </si>
  <si>
    <t>6,76</t>
  </si>
  <si>
    <t>607,0000000</t>
  </si>
  <si>
    <t>78,51%</t>
  </si>
  <si>
    <t>4,95%</t>
  </si>
  <si>
    <t>149,47</t>
  </si>
  <si>
    <t>41,4312000</t>
  </si>
  <si>
    <t>73,56%</t>
  </si>
  <si>
    <t>5,20%</t>
  </si>
  <si>
    <t>1,40</t>
  </si>
  <si>
    <t>4.640,0000000</t>
  </si>
  <si>
    <t>68,36%</t>
  </si>
  <si>
    <t>5,90%</t>
  </si>
  <si>
    <t>24,58</t>
  </si>
  <si>
    <t>300,0000000</t>
  </si>
  <si>
    <t>62,46%</t>
  </si>
  <si>
    <t>6,67%</t>
  </si>
  <si>
    <t>587.167,10</t>
  </si>
  <si>
    <t>0,0142080</t>
  </si>
  <si>
    <t>CAMINHAO TOCO, PESO BRUTO TOTAL 10700 KG, CARGA UTIL MAXIMA 7400 KG, DISTANCIA ENTRE EIXOS 4,00 M, POTENCIA 175 CV (INCLUI CABINE E CHASSI, NAO INCLUI CARROCERIA)</t>
  </si>
  <si>
    <t xml:space="preserve"> 00044056 </t>
  </si>
  <si>
    <t>55,78%</t>
  </si>
  <si>
    <t>11,68%</t>
  </si>
  <si>
    <t>5,36</t>
  </si>
  <si>
    <t>2.726,0000000</t>
  </si>
  <si>
    <t>44,10%</t>
  </si>
  <si>
    <t>12,51%</t>
  </si>
  <si>
    <t>49,15</t>
  </si>
  <si>
    <t>318,0000000</t>
  </si>
  <si>
    <t>31,59%</t>
  </si>
  <si>
    <t>15,76%</t>
  </si>
  <si>
    <t>7,34</t>
  </si>
  <si>
    <t>2.684,4000000</t>
  </si>
  <si>
    <t>OLEO DIESEL COMBUSTIVEL COMUM METROPOLITANO S-10 OU S-500</t>
  </si>
  <si>
    <t xml:space="preserve"> 00004221 </t>
  </si>
  <si>
    <t>15,84%</t>
  </si>
  <si>
    <t>186,78</t>
  </si>
  <si>
    <t>106,0000000</t>
  </si>
  <si>
    <t>Operativa</t>
  </si>
  <si>
    <t>Peso Acumulado</t>
  </si>
  <si>
    <t>Valor Acumulado</t>
  </si>
  <si>
    <t>Peso</t>
  </si>
  <si>
    <t>Valor  Unitário</t>
  </si>
  <si>
    <t>Quantidade</t>
  </si>
  <si>
    <t>Grupo</t>
  </si>
  <si>
    <t>Curva ABC de Insumos</t>
  </si>
  <si>
    <t>COMPOSIÇÃO DA TAXA DE BONIFICAÇÃO E DESPESAS INDIRETAS - BDI PARA SERVIÇOS E OBRAS DE ENGENHARIA</t>
  </si>
  <si>
    <t>TAXA DE BONIFICAÇÃO E DESPESAS INDIRETAS - BDI</t>
  </si>
  <si>
    <t>%</t>
  </si>
  <si>
    <t>AC</t>
  </si>
  <si>
    <t>ADMINISTRAÇÃO CENTRAL</t>
  </si>
  <si>
    <t>AC 01</t>
  </si>
  <si>
    <t>Despesas Administrativas</t>
  </si>
  <si>
    <t>L 01</t>
  </si>
  <si>
    <t>LUCRO</t>
  </si>
  <si>
    <t>Lucro</t>
  </si>
  <si>
    <t>DF 01</t>
  </si>
  <si>
    <t>DESPESAS FINANCEIRAS</t>
  </si>
  <si>
    <t>Despesas Financeiras</t>
  </si>
  <si>
    <t>R 01</t>
  </si>
  <si>
    <t>SEGUROS, RISCOS E GARANTIAS</t>
  </si>
  <si>
    <t>Seguros</t>
  </si>
  <si>
    <t>R 02</t>
  </si>
  <si>
    <t>Garantias</t>
  </si>
  <si>
    <t>R 03</t>
  </si>
  <si>
    <t>Riscos</t>
  </si>
  <si>
    <t>T 01</t>
  </si>
  <si>
    <t>TRIBUTOS</t>
  </si>
  <si>
    <t>ISS</t>
  </si>
  <si>
    <t>T 02</t>
  </si>
  <si>
    <t>PIS</t>
  </si>
  <si>
    <t>T 03</t>
  </si>
  <si>
    <t>COFINS</t>
  </si>
  <si>
    <t>T 04</t>
  </si>
  <si>
    <t>CPRB (INSS)*</t>
  </si>
  <si>
    <t>DF</t>
  </si>
  <si>
    <t>TOTAL BDI A SER APLICADO</t>
  </si>
  <si>
    <t>FÓRMULA PARA O CÁLCULO DO BDI</t>
  </si>
  <si>
    <t>BDI(%)=[1−T(1+AC+R+S+G)×(1+DF)×(1+L)​−1]×100(%)</t>
  </si>
  <si>
    <t>Lançados os percentuais na planilha, à fórmula, cálcular o percentual final do BDI.</t>
  </si>
  <si>
    <t>Contratação de empresa para produção de artefatos decorativos em ferro com iluminação natalina, para o município de Pombos/PE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</si>
</sst>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
    <numFmt numFmtId="165" formatCode="#,##0.0000000"/>
  </numFmts>
  <fonts count="19" x14ac:knownFonts="1">
    <font>
      <sz val="11"/>
      <name val="Arial"/>
      <family val="1"/>
    </font>
    <font>
      <b/>
      <sz val="11"/>
      <name val="Arial"/>
      <family val="1"/>
    </font>
    <font>
      <b/>
      <sz val="11"/>
      <name val="Arial"/>
      <family val="1"/>
    </font>
    <font>
      <b/>
      <sz val="11"/>
      <name val="Arial"/>
      <family val="1"/>
    </font>
    <font>
      <b/>
      <sz val="11"/>
      <name val="Arial"/>
      <family val="1"/>
    </font>
    <font>
      <b/>
      <sz val="10"/>
      <color rgb="FF000000"/>
      <name val="Arial"/>
      <family val="1"/>
    </font>
    <font>
      <b/>
      <sz val="10"/>
      <color rgb="FF000000"/>
      <name val="Arial"/>
      <family val="1"/>
    </font>
    <font>
      <b/>
      <sz val="10"/>
      <color rgb="FF000000"/>
      <name val="Arial"/>
      <family val="1"/>
    </font>
    <font>
      <b/>
      <sz val="10"/>
      <color rgb="FF000000"/>
      <name val="Arial"/>
      <family val="1"/>
    </font>
    <font>
      <b/>
      <sz val="10"/>
      <name val="Arial"/>
      <family val="1"/>
    </font>
    <font>
      <sz val="10"/>
      <color rgb="FF000000"/>
      <name val="Arial"/>
      <family val="1"/>
    </font>
    <font>
      <sz val="10"/>
      <name val="Arial"/>
      <family val="1"/>
    </font>
    <font>
      <b/>
      <sz val="10"/>
      <name val="Arial"/>
      <family val="1"/>
    </font>
    <font>
      <b/>
      <sz val="10"/>
      <name val="Arial"/>
      <family val="1"/>
    </font>
    <font>
      <b/>
      <sz val="10"/>
      <name val="Arial"/>
      <family val="1"/>
    </font>
    <font>
      <b/>
      <sz val="10"/>
      <name val="Arial"/>
      <family val="1"/>
    </font>
    <font>
      <sz val="10"/>
      <name val="Arial"/>
      <family val="1"/>
    </font>
    <font>
      <sz val="10"/>
      <name val="Arial"/>
      <family val="1"/>
    </font>
    <font>
      <sz val="11"/>
      <name val="Arial"/>
      <family val="1"/>
    </font>
  </fonts>
  <fills count="22">
    <fill>
      <patternFill patternType="none"/>
    </fill>
    <fill>
      <patternFill patternType="gray125"/>
    </fill>
    <fill>
      <patternFill patternType="solid">
        <fgColor rgb="FFFFFFFF"/>
        <bgColor rgb="FFFFFFFF"/>
      </patternFill>
    </fill>
    <fill>
      <patternFill patternType="solid">
        <fgColor rgb="FFFFFFFF"/>
        <bgColor rgb="FFFFFFFF"/>
      </patternFill>
    </fill>
    <fill>
      <patternFill patternType="solid">
        <fgColor rgb="FFFFFFFF"/>
        <bgColor rgb="FFFFFFFF"/>
      </patternFill>
    </fill>
    <fill>
      <patternFill patternType="solid">
        <fgColor rgb="FFFFFFFF"/>
        <bgColor rgb="FFFFFFFF"/>
      </patternFill>
    </fill>
    <fill>
      <patternFill patternType="solid">
        <fgColor rgb="FFD8ECF6"/>
        <bgColor rgb="FFD8ECF6"/>
      </patternFill>
    </fill>
    <fill>
      <patternFill patternType="solid">
        <fgColor rgb="FFD8ECF6"/>
        <bgColor rgb="FFD8ECF6"/>
      </patternFill>
    </fill>
    <fill>
      <patternFill patternType="solid">
        <fgColor rgb="FFD8ECF6"/>
        <bgColor rgb="FFD8ECF6"/>
      </patternFill>
    </fill>
    <fill>
      <patternFill patternType="solid">
        <fgColor rgb="FFD8ECF6"/>
        <bgColor rgb="FFD8ECF6"/>
      </patternFill>
    </fill>
    <fill>
      <patternFill patternType="solid">
        <fgColor rgb="FFD6D6D6"/>
        <bgColor rgb="FFD6D6D6"/>
      </patternFill>
    </fill>
    <fill>
      <patternFill patternType="solid">
        <fgColor rgb="FFEFEFEF"/>
        <bgColor rgb="FFEFEFEF"/>
      </patternFill>
    </fill>
    <fill>
      <patternFill patternType="solid">
        <fgColor rgb="FFFFFFFF"/>
        <bgColor rgb="FFFFFFFF"/>
      </patternFill>
    </fill>
    <fill>
      <patternFill patternType="solid">
        <fgColor rgb="FFFFFFFF"/>
        <bgColor rgb="FFFFFFFF"/>
      </patternFill>
    </fill>
    <fill>
      <patternFill patternType="solid">
        <fgColor rgb="FFFFFFFF"/>
        <bgColor rgb="FFFFFFFF"/>
      </patternFill>
    </fill>
    <fill>
      <patternFill patternType="solid">
        <fgColor rgb="FFFFFFFF"/>
        <bgColor rgb="FFFFFFFF"/>
      </patternFill>
    </fill>
    <fill>
      <patternFill patternType="solid">
        <fgColor rgb="FFFFFFFF"/>
        <bgColor rgb="FFFFFFFF"/>
      </patternFill>
    </fill>
    <fill>
      <patternFill patternType="solid">
        <fgColor rgb="FFFFFFFF"/>
        <bgColor rgb="FFFFFFFF"/>
      </patternFill>
    </fill>
    <fill>
      <patternFill patternType="solid">
        <fgColor rgb="FFD8ECF6"/>
        <bgColor rgb="FFD8ECF6"/>
      </patternFill>
    </fill>
    <fill>
      <patternFill patternType="solid">
        <fgColor rgb="FFDFF0D8"/>
        <bgColor rgb="FFDFF0D8"/>
      </patternFill>
    </fill>
    <fill>
      <patternFill patternType="solid">
        <fgColor rgb="FFF7F3DF"/>
        <bgColor rgb="FFF7F3DF"/>
      </patternFill>
    </fill>
    <fill>
      <patternFill patternType="solid">
        <fgColor rgb="FFFFFFFF"/>
        <bgColor rgb="FFFFFFFF"/>
      </patternFill>
    </fill>
  </fills>
  <borders count="16">
    <border>
      <left/>
      <right/>
      <top/>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right/>
      <top style="thick">
        <color rgb="FF000000"/>
      </top>
      <bottom/>
      <diagonal/>
    </border>
    <border>
      <left style="thin">
        <color rgb="FFCCCCCC"/>
      </left>
      <right style="thin">
        <color rgb="FFCCCCCC"/>
      </right>
      <top style="thin">
        <color rgb="FFCCCCCC"/>
      </top>
      <bottom style="thin">
        <color rgb="FFCCCCCC"/>
      </bottom>
      <diagonal/>
    </border>
    <border>
      <left/>
      <right/>
      <top style="thin">
        <color rgb="FFCCCCCC"/>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left style="thin">
        <color rgb="FFCCCCCC"/>
      </left>
      <right/>
      <top style="thin">
        <color rgb="FFCCCCCC"/>
      </top>
      <bottom style="thin">
        <color rgb="FFCCCCCC"/>
      </bottom>
      <diagonal/>
    </border>
    <border>
      <left/>
      <right/>
      <top style="thin">
        <color rgb="FFCCCCCC"/>
      </top>
      <bottom style="thin">
        <color rgb="FFCCCCCC"/>
      </bottom>
      <diagonal/>
    </border>
    <border>
      <left/>
      <right style="thin">
        <color rgb="FFCCCCCC"/>
      </right>
      <top style="thin">
        <color rgb="FFCCCCCC"/>
      </top>
      <bottom style="thin">
        <color rgb="FFCCCCCC"/>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8" fillId="0" borderId="0" applyFont="0" applyFill="0" applyBorder="0" applyAlignment="0" applyProtection="0"/>
  </cellStyleXfs>
  <cellXfs count="100">
    <xf numFmtId="0" fontId="0" fillId="0" borderId="0" xfId="0"/>
    <xf numFmtId="0" fontId="1" fillId="2" borderId="0" xfId="0" applyFont="1" applyFill="1" applyAlignment="1">
      <alignment horizontal="left" vertical="top" wrapText="1"/>
    </xf>
    <xf numFmtId="0" fontId="3" fillId="4" borderId="1" xfId="0" applyFont="1" applyFill="1" applyBorder="1" applyAlignment="1">
      <alignment horizontal="left" vertical="top" wrapText="1"/>
    </xf>
    <xf numFmtId="0" fontId="4" fillId="5" borderId="2" xfId="0" applyFont="1" applyFill="1" applyBorder="1" applyAlignment="1">
      <alignment horizontal="right" vertical="top" wrapText="1"/>
    </xf>
    <xf numFmtId="0" fontId="5" fillId="6" borderId="3" xfId="0" applyFont="1" applyFill="1" applyBorder="1" applyAlignment="1">
      <alignment horizontal="left" vertical="top" wrapText="1"/>
    </xf>
    <xf numFmtId="0" fontId="6" fillId="7" borderId="4" xfId="0" applyFont="1" applyFill="1" applyBorder="1" applyAlignment="1">
      <alignment horizontal="right" vertical="top" wrapText="1"/>
    </xf>
    <xf numFmtId="4" fontId="7" fillId="8" borderId="5" xfId="0" applyNumberFormat="1" applyFont="1" applyFill="1" applyBorder="1" applyAlignment="1">
      <alignment horizontal="right" vertical="top" wrapText="1"/>
    </xf>
    <xf numFmtId="164" fontId="8" fillId="9" borderId="6" xfId="0" applyNumberFormat="1" applyFont="1" applyFill="1" applyBorder="1" applyAlignment="1">
      <alignment horizontal="right" vertical="top" wrapText="1"/>
    </xf>
    <xf numFmtId="0" fontId="12" fillId="12" borderId="0" xfId="0" applyFont="1" applyFill="1" applyAlignment="1">
      <alignment horizontal="left" vertical="top" wrapText="1"/>
    </xf>
    <xf numFmtId="0" fontId="13" fillId="13" borderId="0" xfId="0" applyFont="1" applyFill="1" applyAlignment="1">
      <alignment horizontal="center" vertical="top" wrapText="1"/>
    </xf>
    <xf numFmtId="0" fontId="14" fillId="14" borderId="0" xfId="0" applyFont="1" applyFill="1" applyAlignment="1">
      <alignment horizontal="right" vertical="top" wrapText="1"/>
    </xf>
    <xf numFmtId="0" fontId="16" fillId="16" borderId="0" xfId="0" applyFont="1" applyFill="1" applyAlignment="1">
      <alignment horizontal="left" vertical="top" wrapText="1"/>
    </xf>
    <xf numFmtId="0" fontId="17" fillId="17" borderId="0" xfId="0" applyFont="1" applyFill="1" applyAlignment="1">
      <alignment horizontal="center" vertical="top" wrapText="1"/>
    </xf>
    <xf numFmtId="164" fontId="10" fillId="19" borderId="8" xfId="0" applyNumberFormat="1" applyFont="1" applyFill="1" applyBorder="1" applyAlignment="1">
      <alignment horizontal="right" vertical="top" wrapText="1"/>
    </xf>
    <xf numFmtId="4" fontId="10" fillId="19" borderId="8" xfId="0" applyNumberFormat="1" applyFont="1" applyFill="1" applyBorder="1" applyAlignment="1">
      <alignment horizontal="right" vertical="top" wrapText="1"/>
    </xf>
    <xf numFmtId="0" fontId="10" fillId="19" borderId="8" xfId="0" applyFont="1" applyFill="1" applyBorder="1" applyAlignment="1">
      <alignment horizontal="right" vertical="top" wrapText="1"/>
    </xf>
    <xf numFmtId="0" fontId="10" fillId="19" borderId="8" xfId="0" applyFont="1" applyFill="1" applyBorder="1" applyAlignment="1">
      <alignment horizontal="center" vertical="top" wrapText="1"/>
    </xf>
    <xf numFmtId="0" fontId="10" fillId="19" borderId="8" xfId="0" applyFont="1" applyFill="1" applyBorder="1" applyAlignment="1">
      <alignment horizontal="left" vertical="top" wrapText="1"/>
    </xf>
    <xf numFmtId="164" fontId="5" fillId="18" borderId="8" xfId="0" applyNumberFormat="1" applyFont="1" applyFill="1" applyBorder="1" applyAlignment="1">
      <alignment horizontal="right" vertical="top" wrapText="1"/>
    </xf>
    <xf numFmtId="4" fontId="5" fillId="18" borderId="8" xfId="0" applyNumberFormat="1" applyFont="1" applyFill="1" applyBorder="1" applyAlignment="1">
      <alignment horizontal="right" vertical="top" wrapText="1"/>
    </xf>
    <xf numFmtId="0" fontId="5" fillId="18" borderId="8" xfId="0" applyFont="1" applyFill="1" applyBorder="1" applyAlignment="1">
      <alignment horizontal="right" vertical="top" wrapText="1"/>
    </xf>
    <xf numFmtId="0" fontId="5" fillId="18" borderId="8" xfId="0" applyFont="1" applyFill="1" applyBorder="1" applyAlignment="1">
      <alignment horizontal="center" vertical="top" wrapText="1"/>
    </xf>
    <xf numFmtId="0" fontId="5" fillId="18" borderId="8" xfId="0" applyFont="1" applyFill="1" applyBorder="1" applyAlignment="1">
      <alignment horizontal="left" vertical="top" wrapText="1"/>
    </xf>
    <xf numFmtId="0" fontId="1" fillId="21" borderId="8" xfId="0" applyFont="1" applyFill="1" applyBorder="1" applyAlignment="1">
      <alignment horizontal="right" vertical="top" wrapText="1"/>
    </xf>
    <xf numFmtId="0" fontId="1" fillId="21" borderId="8" xfId="0" applyFont="1" applyFill="1" applyBorder="1" applyAlignment="1">
      <alignment horizontal="center" vertical="top" wrapText="1"/>
    </xf>
    <xf numFmtId="0" fontId="1" fillId="21" borderId="8" xfId="0" applyFont="1" applyFill="1" applyBorder="1" applyAlignment="1">
      <alignment horizontal="left" vertical="top" wrapText="1"/>
    </xf>
    <xf numFmtId="164" fontId="9" fillId="21" borderId="0" xfId="0" applyNumberFormat="1" applyFont="1" applyFill="1" applyAlignment="1">
      <alignment horizontal="right" vertical="top" wrapText="1"/>
    </xf>
    <xf numFmtId="0" fontId="9" fillId="21" borderId="0" xfId="0" applyFont="1" applyFill="1" applyAlignment="1">
      <alignment horizontal="left" vertical="top" wrapText="1"/>
    </xf>
    <xf numFmtId="4" fontId="9" fillId="21" borderId="0" xfId="0" applyNumberFormat="1" applyFont="1" applyFill="1" applyAlignment="1">
      <alignment horizontal="right" vertical="top" wrapText="1"/>
    </xf>
    <xf numFmtId="0" fontId="9" fillId="21" borderId="0" xfId="0" applyFont="1" applyFill="1" applyAlignment="1">
      <alignment horizontal="right" vertical="top" wrapText="1"/>
    </xf>
    <xf numFmtId="0" fontId="11" fillId="21" borderId="0" xfId="0" applyFont="1" applyFill="1" applyAlignment="1">
      <alignment horizontal="left" vertical="top" wrapText="1"/>
    </xf>
    <xf numFmtId="0" fontId="11" fillId="21" borderId="0" xfId="0" applyFont="1" applyFill="1" applyAlignment="1">
      <alignment horizontal="center" vertical="top" wrapText="1"/>
    </xf>
    <xf numFmtId="0" fontId="10" fillId="19" borderId="7" xfId="0" applyFont="1" applyFill="1" applyBorder="1" applyAlignment="1">
      <alignment horizontal="left" vertical="top" wrapText="1"/>
    </xf>
    <xf numFmtId="165" fontId="9" fillId="21" borderId="0" xfId="0" applyNumberFormat="1" applyFont="1" applyFill="1" applyAlignment="1">
      <alignment horizontal="right" vertical="top" wrapText="1"/>
    </xf>
    <xf numFmtId="4" fontId="11" fillId="21" borderId="0" xfId="0" applyNumberFormat="1" applyFont="1" applyFill="1" applyAlignment="1">
      <alignment horizontal="right" vertical="top" wrapText="1"/>
    </xf>
    <xf numFmtId="0" fontId="11" fillId="21" borderId="0" xfId="0" applyFont="1" applyFill="1" applyAlignment="1">
      <alignment horizontal="right" vertical="top" wrapText="1"/>
    </xf>
    <xf numFmtId="4" fontId="11" fillId="11" borderId="8" xfId="0" applyNumberFormat="1" applyFont="1" applyFill="1" applyBorder="1" applyAlignment="1">
      <alignment horizontal="right" vertical="top" wrapText="1"/>
    </xf>
    <xf numFmtId="165" fontId="11" fillId="11" borderId="8" xfId="0" applyNumberFormat="1" applyFont="1" applyFill="1" applyBorder="1" applyAlignment="1">
      <alignment horizontal="right" vertical="top" wrapText="1"/>
    </xf>
    <xf numFmtId="0" fontId="11" fillId="11" borderId="8" xfId="0" applyFont="1" applyFill="1" applyBorder="1" applyAlignment="1">
      <alignment horizontal="center" vertical="top" wrapText="1"/>
    </xf>
    <xf numFmtId="0" fontId="11" fillId="11" borderId="8" xfId="0" applyFont="1" applyFill="1" applyBorder="1" applyAlignment="1">
      <alignment horizontal="left" vertical="top" wrapText="1"/>
    </xf>
    <xf numFmtId="0" fontId="11" fillId="11" borderId="8" xfId="0" applyFont="1" applyFill="1" applyBorder="1" applyAlignment="1">
      <alignment horizontal="right" vertical="top" wrapText="1"/>
    </xf>
    <xf numFmtId="165" fontId="10" fillId="19" borderId="8" xfId="0" applyNumberFormat="1" applyFont="1" applyFill="1" applyBorder="1" applyAlignment="1">
      <alignment horizontal="right" vertical="top" wrapText="1"/>
    </xf>
    <xf numFmtId="4" fontId="11" fillId="10" borderId="8" xfId="0" applyNumberFormat="1" applyFont="1" applyFill="1" applyBorder="1" applyAlignment="1">
      <alignment horizontal="right" vertical="top" wrapText="1"/>
    </xf>
    <xf numFmtId="165" fontId="11" fillId="10" borderId="8" xfId="0" applyNumberFormat="1" applyFont="1" applyFill="1" applyBorder="1" applyAlignment="1">
      <alignment horizontal="right" vertical="top" wrapText="1"/>
    </xf>
    <xf numFmtId="0" fontId="11" fillId="10" borderId="8" xfId="0" applyFont="1" applyFill="1" applyBorder="1" applyAlignment="1">
      <alignment horizontal="center" vertical="top" wrapText="1"/>
    </xf>
    <xf numFmtId="0" fontId="11" fillId="10" borderId="8" xfId="0" applyFont="1" applyFill="1" applyBorder="1" applyAlignment="1">
      <alignment horizontal="left" vertical="top" wrapText="1"/>
    </xf>
    <xf numFmtId="0" fontId="11" fillId="10" borderId="8" xfId="0" applyFont="1" applyFill="1" applyBorder="1" applyAlignment="1">
      <alignment horizontal="right" vertical="top" wrapText="1"/>
    </xf>
    <xf numFmtId="0" fontId="1" fillId="21" borderId="0" xfId="0" applyFont="1" applyFill="1" applyAlignment="1">
      <alignment horizontal="left" vertical="top" wrapText="1"/>
    </xf>
    <xf numFmtId="0" fontId="10" fillId="20" borderId="8" xfId="0" applyFont="1" applyFill="1" applyBorder="1" applyAlignment="1">
      <alignment horizontal="right" vertical="top" wrapText="1"/>
    </xf>
    <xf numFmtId="4" fontId="10" fillId="20" borderId="8" xfId="0" applyNumberFormat="1" applyFont="1" applyFill="1" applyBorder="1" applyAlignment="1">
      <alignment horizontal="right" vertical="top" wrapText="1"/>
    </xf>
    <xf numFmtId="0" fontId="10" fillId="20" borderId="8" xfId="0" applyFont="1" applyFill="1" applyBorder="1" applyAlignment="1">
      <alignment horizontal="center" vertical="top" wrapText="1"/>
    </xf>
    <xf numFmtId="0" fontId="10" fillId="20" borderId="8" xfId="0" applyFont="1" applyFill="1" applyBorder="1" applyAlignment="1">
      <alignment horizontal="left" vertical="top" wrapText="1"/>
    </xf>
    <xf numFmtId="10" fontId="0" fillId="0" borderId="0" xfId="0" applyNumberFormat="1"/>
    <xf numFmtId="0" fontId="0" fillId="0" borderId="0" xfId="0" quotePrefix="1"/>
    <xf numFmtId="0" fontId="5" fillId="6" borderId="15" xfId="0" applyFont="1" applyFill="1" applyBorder="1" applyAlignment="1">
      <alignment horizontal="center" vertical="center" wrapText="1"/>
    </xf>
    <xf numFmtId="0" fontId="1" fillId="4" borderId="15" xfId="0" applyFont="1" applyFill="1" applyBorder="1" applyAlignment="1">
      <alignment horizontal="left" vertical="top" wrapText="1"/>
    </xf>
    <xf numFmtId="10" fontId="4" fillId="5" borderId="15" xfId="1" applyNumberFormat="1" applyFont="1" applyFill="1" applyBorder="1" applyAlignment="1">
      <alignment horizontal="right" vertical="top" wrapText="1"/>
    </xf>
    <xf numFmtId="0" fontId="5" fillId="6" borderId="15" xfId="0" applyFont="1" applyFill="1" applyBorder="1" applyAlignment="1">
      <alignment horizontal="left" vertical="top" wrapText="1"/>
    </xf>
    <xf numFmtId="164" fontId="8" fillId="9" borderId="15" xfId="0" applyNumberFormat="1" applyFont="1" applyFill="1" applyBorder="1" applyAlignment="1">
      <alignment horizontal="right" vertical="top" wrapText="1"/>
    </xf>
    <xf numFmtId="0" fontId="12" fillId="12" borderId="0" xfId="0" applyFont="1" applyFill="1" applyAlignment="1">
      <alignment horizontal="left" vertical="top" wrapText="1"/>
    </xf>
    <xf numFmtId="0" fontId="2" fillId="3" borderId="0" xfId="0" applyFont="1" applyFill="1" applyAlignment="1">
      <alignment horizontal="center" wrapText="1"/>
    </xf>
    <xf numFmtId="0" fontId="0" fillId="0" borderId="0" xfId="0"/>
    <xf numFmtId="0" fontId="17" fillId="17" borderId="0" xfId="0" applyFont="1" applyFill="1" applyAlignment="1">
      <alignment horizontal="center" vertical="top" wrapText="1"/>
    </xf>
    <xf numFmtId="0" fontId="1" fillId="2" borderId="0" xfId="0" applyFont="1" applyFill="1" applyAlignment="1">
      <alignment horizontal="left" vertical="top" wrapText="1"/>
    </xf>
    <xf numFmtId="0" fontId="3" fillId="4" borderId="12" xfId="0" applyFont="1" applyFill="1" applyBorder="1" applyAlignment="1">
      <alignment horizontal="left" vertical="top" wrapText="1"/>
    </xf>
    <xf numFmtId="0" fontId="3" fillId="4" borderId="13" xfId="0" applyFont="1" applyFill="1" applyBorder="1" applyAlignment="1">
      <alignment horizontal="left" vertical="top" wrapText="1"/>
    </xf>
    <xf numFmtId="0" fontId="3" fillId="4" borderId="14" xfId="0" applyFont="1" applyFill="1" applyBorder="1" applyAlignment="1">
      <alignment horizontal="left" vertical="top" wrapText="1"/>
    </xf>
    <xf numFmtId="0" fontId="5" fillId="6" borderId="12" xfId="0" applyFont="1" applyFill="1" applyBorder="1" applyAlignment="1">
      <alignment horizontal="left" vertical="top" wrapText="1"/>
    </xf>
    <xf numFmtId="0" fontId="5" fillId="6" borderId="13" xfId="0" applyFont="1" applyFill="1" applyBorder="1" applyAlignment="1">
      <alignment horizontal="left" vertical="top" wrapText="1"/>
    </xf>
    <xf numFmtId="0" fontId="5" fillId="6" borderId="14" xfId="0" applyFont="1" applyFill="1" applyBorder="1" applyAlignment="1">
      <alignment horizontal="left" vertical="top" wrapText="1"/>
    </xf>
    <xf numFmtId="0" fontId="14" fillId="14" borderId="0" xfId="0" applyFont="1" applyFill="1" applyAlignment="1">
      <alignment horizontal="right" vertical="top" wrapText="1"/>
    </xf>
    <xf numFmtId="4" fontId="15" fillId="15" borderId="0" xfId="0" applyNumberFormat="1" applyFont="1" applyFill="1" applyAlignment="1">
      <alignment horizontal="right" vertical="top" wrapText="1"/>
    </xf>
    <xf numFmtId="0" fontId="9" fillId="21" borderId="0" xfId="0" applyFont="1" applyFill="1" applyAlignment="1">
      <alignment horizontal="left" vertical="top" wrapText="1"/>
    </xf>
    <xf numFmtId="0" fontId="9" fillId="21" borderId="0" xfId="0" applyFont="1" applyFill="1" applyAlignment="1">
      <alignment horizontal="right" vertical="top" wrapText="1"/>
    </xf>
    <xf numFmtId="4" fontId="9" fillId="21" borderId="0" xfId="0" applyNumberFormat="1" applyFont="1" applyFill="1" applyAlignment="1">
      <alignment horizontal="right" vertical="top" wrapText="1"/>
    </xf>
    <xf numFmtId="0" fontId="11" fillId="11" borderId="8" xfId="0" applyFont="1" applyFill="1" applyBorder="1" applyAlignment="1">
      <alignment horizontal="left" vertical="top" wrapText="1"/>
    </xf>
    <xf numFmtId="0" fontId="11" fillId="21" borderId="0" xfId="0" applyFont="1" applyFill="1" applyAlignment="1">
      <alignment horizontal="right" vertical="top" wrapText="1"/>
    </xf>
    <xf numFmtId="0" fontId="1" fillId="21" borderId="8" xfId="0" applyFont="1" applyFill="1" applyBorder="1" applyAlignment="1">
      <alignment horizontal="left" vertical="top" wrapText="1"/>
    </xf>
    <xf numFmtId="0" fontId="10" fillId="19" borderId="8" xfId="0" applyFont="1" applyFill="1" applyBorder="1" applyAlignment="1">
      <alignment horizontal="left" vertical="top" wrapText="1"/>
    </xf>
    <xf numFmtId="0" fontId="5" fillId="18" borderId="8" xfId="0" applyFont="1" applyFill="1" applyBorder="1" applyAlignment="1">
      <alignment horizontal="left" vertical="top" wrapText="1"/>
    </xf>
    <xf numFmtId="0" fontId="11" fillId="10" borderId="8" xfId="0" applyFont="1" applyFill="1" applyBorder="1" applyAlignment="1">
      <alignment horizontal="left" vertical="top" wrapText="1"/>
    </xf>
    <xf numFmtId="0" fontId="1" fillId="21" borderId="0" xfId="0" applyFont="1" applyFill="1" applyAlignment="1">
      <alignment horizontal="left" vertical="top" wrapText="1"/>
    </xf>
    <xf numFmtId="0" fontId="1" fillId="21" borderId="0" xfId="0" applyFont="1" applyFill="1" applyAlignment="1">
      <alignment horizontal="center" wrapText="1"/>
    </xf>
    <xf numFmtId="0" fontId="1" fillId="21" borderId="8" xfId="0" applyFont="1" applyFill="1" applyBorder="1" applyAlignment="1">
      <alignment horizontal="right" vertical="top" wrapText="1"/>
    </xf>
    <xf numFmtId="0" fontId="1" fillId="21" borderId="8" xfId="0" applyFont="1" applyFill="1" applyBorder="1" applyAlignment="1">
      <alignment horizontal="center" vertical="top" wrapText="1"/>
    </xf>
    <xf numFmtId="4" fontId="9" fillId="21" borderId="9" xfId="0" applyNumberFormat="1" applyFont="1" applyFill="1" applyBorder="1" applyAlignment="1">
      <alignment horizontal="right" vertical="top" wrapText="1"/>
    </xf>
    <xf numFmtId="0" fontId="9" fillId="21" borderId="9" xfId="0" applyFont="1" applyFill="1" applyBorder="1" applyAlignment="1">
      <alignment horizontal="left" vertical="top" wrapText="1"/>
    </xf>
    <xf numFmtId="0" fontId="1" fillId="21" borderId="10" xfId="0" applyFont="1" applyFill="1" applyBorder="1" applyAlignment="1">
      <alignment horizontal="center" vertical="top" wrapText="1"/>
    </xf>
    <xf numFmtId="0" fontId="1" fillId="21" borderId="11" xfId="0" applyFont="1" applyFill="1" applyBorder="1" applyAlignment="1">
      <alignment horizontal="center" vertical="top" wrapText="1"/>
    </xf>
    <xf numFmtId="0" fontId="1" fillId="21" borderId="10" xfId="0" applyFont="1" applyFill="1" applyBorder="1" applyAlignment="1">
      <alignment horizontal="center" vertical="top"/>
    </xf>
    <xf numFmtId="0" fontId="1" fillId="21" borderId="11" xfId="0" applyFont="1" applyFill="1" applyBorder="1" applyAlignment="1">
      <alignment horizontal="center" vertical="top"/>
    </xf>
    <xf numFmtId="0" fontId="5" fillId="6" borderId="15" xfId="0" applyFont="1" applyFill="1" applyBorder="1" applyAlignment="1">
      <alignment horizontal="center" vertical="center" wrapText="1"/>
    </xf>
    <xf numFmtId="0" fontId="1" fillId="3" borderId="15" xfId="0" applyFont="1" applyFill="1" applyBorder="1" applyAlignment="1">
      <alignment horizontal="center" wrapText="1"/>
    </xf>
    <xf numFmtId="0" fontId="0" fillId="0" borderId="15" xfId="0" applyBorder="1"/>
    <xf numFmtId="0" fontId="5" fillId="6" borderId="15" xfId="0" applyFont="1" applyFill="1" applyBorder="1" applyAlignment="1">
      <alignment horizontal="left" vertical="top" wrapText="1"/>
    </xf>
    <xf numFmtId="0" fontId="1" fillId="4" borderId="15" xfId="0" applyFont="1" applyFill="1" applyBorder="1" applyAlignment="1">
      <alignment horizontal="left" vertical="top" wrapText="1"/>
    </xf>
    <xf numFmtId="0" fontId="0" fillId="0" borderId="15" xfId="0" applyBorder="1" applyAlignment="1">
      <alignment horizontal="center"/>
    </xf>
    <xf numFmtId="0" fontId="0" fillId="0" borderId="15" xfId="0" applyBorder="1" applyAlignment="1">
      <alignment horizontal="left"/>
    </xf>
    <xf numFmtId="0" fontId="1" fillId="4" borderId="15" xfId="0" applyFont="1" applyFill="1" applyBorder="1" applyAlignment="1">
      <alignment horizontal="right" vertical="top" wrapText="1"/>
    </xf>
    <xf numFmtId="0" fontId="9" fillId="12" borderId="0" xfId="0" applyFont="1" applyFill="1" applyAlignment="1">
      <alignment horizontal="left" vertical="top" wrapText="1"/>
    </xf>
  </cellXfs>
  <cellStyles count="2">
    <cellStyle name="Normal" xfId="0" builtinId="0"/>
    <cellStyle name="Porcentagem"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5"/>
  <sheetViews>
    <sheetView tabSelected="1" showWhiteSpace="0" workbookViewId="0">
      <selection activeCell="B14" sqref="B14"/>
    </sheetView>
  </sheetViews>
  <sheetFormatPr defaultRowHeight="14.25" x14ac:dyDescent="0.2"/>
  <cols>
    <col min="1" max="1" width="10" bestFit="1" customWidth="1"/>
    <col min="2" max="2" width="60" bestFit="1" customWidth="1"/>
    <col min="3" max="3" width="9.25" customWidth="1"/>
    <col min="4" max="4" width="10" bestFit="1" customWidth="1"/>
    <col min="5" max="5" width="10.5" customWidth="1"/>
    <col min="6" max="7" width="10" bestFit="1" customWidth="1"/>
  </cols>
  <sheetData>
    <row r="1" spans="1:7" ht="15" customHeight="1" x14ac:dyDescent="0.2">
      <c r="A1" s="1"/>
      <c r="B1" s="1" t="s">
        <v>0</v>
      </c>
      <c r="C1" s="63" t="s">
        <v>1</v>
      </c>
      <c r="D1" s="63"/>
      <c r="E1" s="1" t="s">
        <v>2</v>
      </c>
      <c r="F1" s="63" t="s">
        <v>3</v>
      </c>
      <c r="G1" s="63"/>
    </row>
    <row r="2" spans="1:7" ht="80.099999999999994" customHeight="1" x14ac:dyDescent="0.2">
      <c r="A2" s="8"/>
      <c r="B2" s="99" t="s">
        <v>392</v>
      </c>
      <c r="C2" s="59" t="s">
        <v>4</v>
      </c>
      <c r="D2" s="59"/>
      <c r="E2" s="8" t="s">
        <v>5</v>
      </c>
      <c r="F2" s="59" t="s">
        <v>6</v>
      </c>
      <c r="G2" s="59"/>
    </row>
    <row r="3" spans="1:7" ht="15" x14ac:dyDescent="0.25">
      <c r="A3" s="60" t="s">
        <v>7</v>
      </c>
      <c r="B3" s="61"/>
      <c r="C3" s="61"/>
      <c r="D3" s="61"/>
      <c r="E3" s="61"/>
      <c r="F3" s="61"/>
      <c r="G3" s="61"/>
    </row>
    <row r="4" spans="1:7" ht="30" customHeight="1" x14ac:dyDescent="0.2">
      <c r="A4" s="2" t="s">
        <v>8</v>
      </c>
      <c r="B4" s="64" t="s">
        <v>9</v>
      </c>
      <c r="C4" s="65"/>
      <c r="D4" s="66"/>
      <c r="E4" s="3" t="s">
        <v>10</v>
      </c>
      <c r="F4" s="3" t="s">
        <v>11</v>
      </c>
      <c r="G4" s="3" t="s">
        <v>12</v>
      </c>
    </row>
    <row r="5" spans="1:7" ht="24" customHeight="1" x14ac:dyDescent="0.2">
      <c r="A5" s="4" t="s">
        <v>13</v>
      </c>
      <c r="B5" s="67" t="s">
        <v>14</v>
      </c>
      <c r="C5" s="68"/>
      <c r="D5" s="69"/>
      <c r="E5" s="5">
        <v>1</v>
      </c>
      <c r="F5" s="6">
        <v>49345.599999999999</v>
      </c>
      <c r="G5" s="7">
        <v>0.39479110887949576</v>
      </c>
    </row>
    <row r="6" spans="1:7" ht="24" customHeight="1" x14ac:dyDescent="0.2">
      <c r="A6" s="4" t="s">
        <v>15</v>
      </c>
      <c r="B6" s="67" t="s">
        <v>16</v>
      </c>
      <c r="C6" s="68"/>
      <c r="D6" s="69"/>
      <c r="E6" s="5">
        <v>1</v>
      </c>
      <c r="F6" s="6">
        <v>28363.58</v>
      </c>
      <c r="G6" s="7">
        <v>0.22692376219951296</v>
      </c>
    </row>
    <row r="7" spans="1:7" ht="24" customHeight="1" x14ac:dyDescent="0.2">
      <c r="A7" s="4" t="s">
        <v>17</v>
      </c>
      <c r="B7" s="67" t="s">
        <v>18</v>
      </c>
      <c r="C7" s="68"/>
      <c r="D7" s="69"/>
      <c r="E7" s="5">
        <v>1</v>
      </c>
      <c r="F7" s="6">
        <v>9179.7000000000007</v>
      </c>
      <c r="G7" s="7">
        <v>7.3442494207814013E-2</v>
      </c>
    </row>
    <row r="8" spans="1:7" ht="24" customHeight="1" x14ac:dyDescent="0.2">
      <c r="A8" s="4" t="s">
        <v>19</v>
      </c>
      <c r="B8" s="67" t="s">
        <v>20</v>
      </c>
      <c r="C8" s="68"/>
      <c r="D8" s="69"/>
      <c r="E8" s="5">
        <v>1</v>
      </c>
      <c r="F8" s="6">
        <v>13644.84</v>
      </c>
      <c r="G8" s="7">
        <v>0.10916599482189493</v>
      </c>
    </row>
    <row r="9" spans="1:7" ht="24" customHeight="1" x14ac:dyDescent="0.2">
      <c r="A9" s="4" t="s">
        <v>21</v>
      </c>
      <c r="B9" s="67" t="s">
        <v>22</v>
      </c>
      <c r="C9" s="68"/>
      <c r="D9" s="69"/>
      <c r="E9" s="5">
        <v>1</v>
      </c>
      <c r="F9" s="6">
        <v>24457.95</v>
      </c>
      <c r="G9" s="7">
        <v>0.19567663989128237</v>
      </c>
    </row>
    <row r="10" spans="1:7" x14ac:dyDescent="0.2">
      <c r="A10" s="12"/>
      <c r="B10" s="12"/>
      <c r="C10" s="12"/>
      <c r="D10" s="12"/>
      <c r="E10" s="12"/>
      <c r="F10" s="12"/>
      <c r="G10" s="12"/>
    </row>
    <row r="11" spans="1:7" x14ac:dyDescent="0.2">
      <c r="A11" s="10"/>
      <c r="B11" s="11"/>
      <c r="C11" s="59" t="s">
        <v>23</v>
      </c>
      <c r="D11" s="70"/>
      <c r="E11" s="71">
        <v>101722.05</v>
      </c>
      <c r="F11" s="70"/>
      <c r="G11" s="70"/>
    </row>
    <row r="12" spans="1:7" x14ac:dyDescent="0.2">
      <c r="A12" s="10"/>
      <c r="B12" s="11"/>
      <c r="C12" s="59" t="s">
        <v>24</v>
      </c>
      <c r="D12" s="70"/>
      <c r="E12" s="71">
        <v>23269.62</v>
      </c>
      <c r="F12" s="70"/>
      <c r="G12" s="70"/>
    </row>
    <row r="13" spans="1:7" x14ac:dyDescent="0.2">
      <c r="A13" s="10"/>
      <c r="B13" s="11"/>
      <c r="C13" s="59" t="s">
        <v>25</v>
      </c>
      <c r="D13" s="70"/>
      <c r="E13" s="71">
        <v>124991.67</v>
      </c>
      <c r="F13" s="70"/>
      <c r="G13" s="70"/>
    </row>
    <row r="14" spans="1:7" x14ac:dyDescent="0.2">
      <c r="A14" s="9"/>
      <c r="B14" s="9"/>
      <c r="C14" s="9"/>
      <c r="D14" s="9"/>
      <c r="E14" s="9"/>
      <c r="F14" s="9"/>
      <c r="G14" s="9"/>
    </row>
    <row r="15" spans="1:7" x14ac:dyDescent="0.2">
      <c r="A15" s="62"/>
      <c r="B15" s="61"/>
      <c r="C15" s="61"/>
      <c r="D15" s="61"/>
      <c r="E15" s="61"/>
      <c r="F15" s="61"/>
      <c r="G15" s="61"/>
    </row>
  </sheetData>
  <mergeCells count="18">
    <mergeCell ref="E11:G11"/>
    <mergeCell ref="F1:G1"/>
    <mergeCell ref="F2:G2"/>
    <mergeCell ref="A3:G3"/>
    <mergeCell ref="A15:G15"/>
    <mergeCell ref="C1:D1"/>
    <mergeCell ref="C2:D2"/>
    <mergeCell ref="B4:D4"/>
    <mergeCell ref="B5:D5"/>
    <mergeCell ref="B6:D6"/>
    <mergeCell ref="B7:D7"/>
    <mergeCell ref="B8:D8"/>
    <mergeCell ref="B9:D9"/>
    <mergeCell ref="C12:D12"/>
    <mergeCell ref="E12:G12"/>
    <mergeCell ref="C13:D13"/>
    <mergeCell ref="E13:G13"/>
    <mergeCell ref="C11:D11"/>
  </mergeCells>
  <pageMargins left="0.5" right="0.5" top="1" bottom="1" header="0.5" footer="0.5"/>
  <pageSetup paperSize="9" fitToHeight="0" orientation="landscape"/>
  <headerFooter>
    <oddHeader>&amp;L &amp;CFGTECH INSTALAÇÕES E MANUTENÇÃO ELÉTRICA
CNPJ:  &amp;R</oddHeader>
    <oddFooter>&amp;L &amp;C  -  -  / PE
 / orcamento@fgtechltda.com.br &amp;R</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AA2EB2-2FA2-494A-8733-940C82897826}">
  <sheetPr>
    <pageSetUpPr fitToPage="1"/>
  </sheetPr>
  <dimension ref="A1:J35"/>
  <sheetViews>
    <sheetView showWhiteSpace="0" topLeftCell="B1" workbookViewId="0">
      <selection activeCell="D35" sqref="D9:J35"/>
    </sheetView>
  </sheetViews>
  <sheetFormatPr defaultRowHeight="14.25" x14ac:dyDescent="0.2"/>
  <cols>
    <col min="1" max="2" width="13" bestFit="1" customWidth="1"/>
    <col min="3" max="3" width="13.25" bestFit="1" customWidth="1"/>
    <col min="4" max="4" width="60" bestFit="1" customWidth="1"/>
    <col min="5" max="5" width="8" bestFit="1" customWidth="1"/>
    <col min="6" max="11" width="13" bestFit="1" customWidth="1"/>
  </cols>
  <sheetData>
    <row r="1" spans="1:10" ht="30" customHeight="1" x14ac:dyDescent="0.2">
      <c r="A1" s="27"/>
      <c r="B1" s="27"/>
      <c r="C1" s="27"/>
      <c r="D1" s="27"/>
      <c r="E1" s="27"/>
      <c r="F1" s="27"/>
      <c r="G1" s="27"/>
      <c r="H1" s="72" t="s">
        <v>99</v>
      </c>
      <c r="I1" s="72"/>
      <c r="J1" s="28">
        <f>I4 + I9 + I20 + I24 + I29</f>
        <v>124991.66999999998</v>
      </c>
    </row>
    <row r="2" spans="1:10" ht="20.100000000000001" customHeight="1" x14ac:dyDescent="0.2">
      <c r="A2" s="27"/>
      <c r="B2" s="27"/>
      <c r="C2" s="27"/>
      <c r="D2" s="27"/>
      <c r="E2" s="27"/>
      <c r="F2" s="27"/>
      <c r="G2" s="27"/>
      <c r="H2" s="72" t="s">
        <v>98</v>
      </c>
      <c r="I2" s="72"/>
      <c r="J2" s="26">
        <v>0.2288</v>
      </c>
    </row>
    <row r="3" spans="1:10" ht="30" customHeight="1" x14ac:dyDescent="0.2">
      <c r="A3" s="25" t="s">
        <v>8</v>
      </c>
      <c r="B3" s="23" t="s">
        <v>97</v>
      </c>
      <c r="C3" s="25" t="s">
        <v>96</v>
      </c>
      <c r="D3" s="25" t="s">
        <v>9</v>
      </c>
      <c r="E3" s="24" t="s">
        <v>95</v>
      </c>
      <c r="F3" s="23" t="s">
        <v>10</v>
      </c>
      <c r="G3" s="23" t="s">
        <v>94</v>
      </c>
      <c r="H3" s="23" t="s">
        <v>93</v>
      </c>
      <c r="I3" s="23" t="s">
        <v>11</v>
      </c>
      <c r="J3" s="23" t="s">
        <v>12</v>
      </c>
    </row>
    <row r="4" spans="1:10" ht="24" customHeight="1" x14ac:dyDescent="0.2">
      <c r="A4" s="22" t="s">
        <v>13</v>
      </c>
      <c r="B4" s="22" t="s">
        <v>48</v>
      </c>
      <c r="C4" s="22"/>
      <c r="D4" s="22" t="s">
        <v>14</v>
      </c>
      <c r="E4" s="21"/>
      <c r="F4" s="20">
        <v>1</v>
      </c>
      <c r="G4" s="20" t="s">
        <v>47</v>
      </c>
      <c r="H4" s="19">
        <f>I5 + I6 + I7 + I8</f>
        <v>49345.599999999999</v>
      </c>
      <c r="I4" s="19">
        <f t="shared" ref="I4:I35" si="0">TRUNC(F4 * H4,2)</f>
        <v>49345.599999999999</v>
      </c>
      <c r="J4" s="18">
        <f>I4 / J1</f>
        <v>0.39479110887949576</v>
      </c>
    </row>
    <row r="5" spans="1:10" ht="24" customHeight="1" x14ac:dyDescent="0.2">
      <c r="A5" s="17" t="s">
        <v>92</v>
      </c>
      <c r="B5" s="17" t="s">
        <v>91</v>
      </c>
      <c r="C5" s="17" t="s">
        <v>80</v>
      </c>
      <c r="D5" s="17" t="s">
        <v>90</v>
      </c>
      <c r="E5" s="16" t="s">
        <v>83</v>
      </c>
      <c r="F5" s="15">
        <v>120</v>
      </c>
      <c r="G5" s="14">
        <v>30.24</v>
      </c>
      <c r="H5" s="14">
        <f>TRUNC(TRUNC(G5 * J2, 2) + G5, 2)</f>
        <v>37.15</v>
      </c>
      <c r="I5" s="14">
        <f t="shared" si="0"/>
        <v>4458</v>
      </c>
      <c r="J5" s="13">
        <f>I5 / J1</f>
        <v>3.5666376807350443E-2</v>
      </c>
    </row>
    <row r="6" spans="1:10" ht="26.1" customHeight="1" x14ac:dyDescent="0.2">
      <c r="A6" s="17" t="s">
        <v>89</v>
      </c>
      <c r="B6" s="17" t="s">
        <v>88</v>
      </c>
      <c r="C6" s="17" t="s">
        <v>80</v>
      </c>
      <c r="D6" s="17" t="s">
        <v>87</v>
      </c>
      <c r="E6" s="16" t="s">
        <v>83</v>
      </c>
      <c r="F6" s="15">
        <v>120</v>
      </c>
      <c r="G6" s="14">
        <v>25.53</v>
      </c>
      <c r="H6" s="14">
        <f>TRUNC(TRUNC(G6 * J2, 2) + G6, 2)</f>
        <v>31.37</v>
      </c>
      <c r="I6" s="14">
        <f t="shared" si="0"/>
        <v>3764.4</v>
      </c>
      <c r="J6" s="13">
        <f>I6 / J1</f>
        <v>3.0117207010675197E-2</v>
      </c>
    </row>
    <row r="7" spans="1:10" ht="26.1" customHeight="1" x14ac:dyDescent="0.2">
      <c r="A7" s="17" t="s">
        <v>86</v>
      </c>
      <c r="B7" s="17" t="s">
        <v>85</v>
      </c>
      <c r="C7" s="17" t="s">
        <v>80</v>
      </c>
      <c r="D7" s="17" t="s">
        <v>84</v>
      </c>
      <c r="E7" s="16" t="s">
        <v>83</v>
      </c>
      <c r="F7" s="15">
        <v>40</v>
      </c>
      <c r="G7" s="14">
        <v>128.28</v>
      </c>
      <c r="H7" s="14">
        <f>TRUNC(TRUNC(G7 * J2, 2) + G7, 2)</f>
        <v>157.63</v>
      </c>
      <c r="I7" s="14">
        <f t="shared" si="0"/>
        <v>6305.2</v>
      </c>
      <c r="J7" s="13">
        <f>I7 / J1</f>
        <v>5.0444961652244512E-2</v>
      </c>
    </row>
    <row r="8" spans="1:10" ht="65.099999999999994" customHeight="1" x14ac:dyDescent="0.2">
      <c r="A8" s="17" t="s">
        <v>82</v>
      </c>
      <c r="B8" s="17" t="s">
        <v>81</v>
      </c>
      <c r="C8" s="17" t="s">
        <v>80</v>
      </c>
      <c r="D8" s="17" t="s">
        <v>79</v>
      </c>
      <c r="E8" s="16" t="s">
        <v>78</v>
      </c>
      <c r="F8" s="15">
        <v>120</v>
      </c>
      <c r="G8" s="14">
        <v>236.13</v>
      </c>
      <c r="H8" s="14">
        <f>TRUNC(TRUNC(G8 * J2, 2) + G8, 2)</f>
        <v>290.14999999999998</v>
      </c>
      <c r="I8" s="14">
        <f t="shared" si="0"/>
        <v>34818</v>
      </c>
      <c r="J8" s="13">
        <f>I8 / J1</f>
        <v>0.27856256340922564</v>
      </c>
    </row>
    <row r="9" spans="1:10" ht="24" customHeight="1" x14ac:dyDescent="0.2">
      <c r="A9" s="22" t="s">
        <v>15</v>
      </c>
      <c r="B9" s="22" t="s">
        <v>48</v>
      </c>
      <c r="C9" s="22"/>
      <c r="D9" s="22" t="s">
        <v>16</v>
      </c>
      <c r="E9" s="21"/>
      <c r="F9" s="20">
        <v>1</v>
      </c>
      <c r="G9" s="20" t="s">
        <v>47</v>
      </c>
      <c r="H9" s="19">
        <f>I10 + I11 + I12 + I13 + I14 + I15 + I16 + I17 + I18 + I19</f>
        <v>28363.579999999998</v>
      </c>
      <c r="I9" s="19">
        <f t="shared" si="0"/>
        <v>28363.58</v>
      </c>
      <c r="J9" s="18">
        <f>I9 / J1</f>
        <v>0.22692376219951302</v>
      </c>
    </row>
    <row r="10" spans="1:10" ht="51.95" customHeight="1" x14ac:dyDescent="0.2">
      <c r="A10" s="17" t="s">
        <v>77</v>
      </c>
      <c r="B10" s="17" t="s">
        <v>45</v>
      </c>
      <c r="C10" s="17" t="s">
        <v>28</v>
      </c>
      <c r="D10" s="17" t="s">
        <v>44</v>
      </c>
      <c r="E10" s="16" t="s">
        <v>31</v>
      </c>
      <c r="F10" s="15">
        <v>6</v>
      </c>
      <c r="G10" s="14">
        <v>40.61</v>
      </c>
      <c r="H10" s="14">
        <f>TRUNC(TRUNC(G10 * J2, 2) + G10, 2)</f>
        <v>49.9</v>
      </c>
      <c r="I10" s="14">
        <f t="shared" si="0"/>
        <v>299.39999999999998</v>
      </c>
      <c r="J10" s="13">
        <f>I10 / J1</f>
        <v>2.3953596267655276E-3</v>
      </c>
    </row>
    <row r="11" spans="1:10" ht="26.1" customHeight="1" x14ac:dyDescent="0.2">
      <c r="A11" s="17" t="s">
        <v>76</v>
      </c>
      <c r="B11" s="17" t="s">
        <v>42</v>
      </c>
      <c r="C11" s="17" t="s">
        <v>28</v>
      </c>
      <c r="D11" s="17" t="s">
        <v>41</v>
      </c>
      <c r="E11" s="16" t="s">
        <v>31</v>
      </c>
      <c r="F11" s="15">
        <v>10</v>
      </c>
      <c r="G11" s="14">
        <v>220.31</v>
      </c>
      <c r="H11" s="14">
        <f>TRUNC(TRUNC(G11 * J2, 2) + G11, 2)</f>
        <v>270.70999999999998</v>
      </c>
      <c r="I11" s="14">
        <f t="shared" si="0"/>
        <v>2707.1</v>
      </c>
      <c r="J11" s="13">
        <f>I11 / J1</f>
        <v>2.165824330533387E-2</v>
      </c>
    </row>
    <row r="12" spans="1:10" ht="26.1" customHeight="1" x14ac:dyDescent="0.2">
      <c r="A12" s="17" t="s">
        <v>75</v>
      </c>
      <c r="B12" s="17" t="s">
        <v>39</v>
      </c>
      <c r="C12" s="17" t="s">
        <v>28</v>
      </c>
      <c r="D12" s="17" t="s">
        <v>38</v>
      </c>
      <c r="E12" s="16" t="s">
        <v>31</v>
      </c>
      <c r="F12" s="15">
        <v>30</v>
      </c>
      <c r="G12" s="14">
        <v>53.17</v>
      </c>
      <c r="H12" s="14">
        <f>TRUNC(TRUNC(G12 * J2, 2) + G12, 2)</f>
        <v>65.33</v>
      </c>
      <c r="I12" s="14">
        <f t="shared" si="0"/>
        <v>1959.9</v>
      </c>
      <c r="J12" s="13">
        <f>I12 / J1</f>
        <v>1.5680244931522241E-2</v>
      </c>
    </row>
    <row r="13" spans="1:10" ht="39" customHeight="1" x14ac:dyDescent="0.2">
      <c r="A13" s="17" t="s">
        <v>74</v>
      </c>
      <c r="B13" s="17" t="s">
        <v>36</v>
      </c>
      <c r="C13" s="17" t="s">
        <v>28</v>
      </c>
      <c r="D13" s="17" t="s">
        <v>35</v>
      </c>
      <c r="E13" s="16" t="s">
        <v>31</v>
      </c>
      <c r="F13" s="15">
        <v>11</v>
      </c>
      <c r="G13" s="14">
        <v>322.77999999999997</v>
      </c>
      <c r="H13" s="14">
        <f>TRUNC(TRUNC(G13 * J2, 2) + G13, 2)</f>
        <v>396.63</v>
      </c>
      <c r="I13" s="14">
        <f t="shared" si="0"/>
        <v>4362.93</v>
      </c>
      <c r="J13" s="13">
        <f>I13 / J1</f>
        <v>3.4905766120254263E-2</v>
      </c>
    </row>
    <row r="14" spans="1:10" ht="51.95" customHeight="1" x14ac:dyDescent="0.2">
      <c r="A14" s="17" t="s">
        <v>73</v>
      </c>
      <c r="B14" s="17" t="s">
        <v>72</v>
      </c>
      <c r="C14" s="17" t="s">
        <v>28</v>
      </c>
      <c r="D14" s="17" t="s">
        <v>71</v>
      </c>
      <c r="E14" s="16" t="s">
        <v>31</v>
      </c>
      <c r="F14" s="15">
        <v>1</v>
      </c>
      <c r="G14" s="14">
        <v>1850.91</v>
      </c>
      <c r="H14" s="14">
        <f>TRUNC(TRUNC(G14 * J2, 2) + G14, 2)</f>
        <v>2274.39</v>
      </c>
      <c r="I14" s="14">
        <f t="shared" si="0"/>
        <v>2274.39</v>
      </c>
      <c r="J14" s="13">
        <f>I14 / J1</f>
        <v>1.8196332603604707E-2</v>
      </c>
    </row>
    <row r="15" spans="1:10" ht="39" customHeight="1" x14ac:dyDescent="0.2">
      <c r="A15" s="17" t="s">
        <v>70</v>
      </c>
      <c r="B15" s="17" t="s">
        <v>69</v>
      </c>
      <c r="C15" s="17" t="s">
        <v>28</v>
      </c>
      <c r="D15" s="17" t="s">
        <v>68</v>
      </c>
      <c r="E15" s="16" t="s">
        <v>31</v>
      </c>
      <c r="F15" s="15">
        <v>1</v>
      </c>
      <c r="G15" s="14">
        <v>1721.87</v>
      </c>
      <c r="H15" s="14">
        <f>TRUNC(TRUNC(G15 * J2, 2) + G15, 2)</f>
        <v>2115.83</v>
      </c>
      <c r="I15" s="14">
        <f t="shared" si="0"/>
        <v>2115.83</v>
      </c>
      <c r="J15" s="13">
        <f>I15 / J1</f>
        <v>1.6927768066463952E-2</v>
      </c>
    </row>
    <row r="16" spans="1:10" ht="26.1" customHeight="1" x14ac:dyDescent="0.2">
      <c r="A16" s="17" t="s">
        <v>67</v>
      </c>
      <c r="B16" s="17" t="s">
        <v>66</v>
      </c>
      <c r="C16" s="17" t="s">
        <v>28</v>
      </c>
      <c r="D16" s="17" t="s">
        <v>65</v>
      </c>
      <c r="E16" s="16" t="s">
        <v>31</v>
      </c>
      <c r="F16" s="15">
        <v>2</v>
      </c>
      <c r="G16" s="14">
        <v>1973.59</v>
      </c>
      <c r="H16" s="14">
        <f>TRUNC(TRUNC(G16 * J2, 2) + G16, 2)</f>
        <v>2425.14</v>
      </c>
      <c r="I16" s="14">
        <f t="shared" si="0"/>
        <v>4850.28</v>
      </c>
      <c r="J16" s="13">
        <f>I16 / J1</f>
        <v>3.8804825953601553E-2</v>
      </c>
    </row>
    <row r="17" spans="1:10" ht="39" customHeight="1" x14ac:dyDescent="0.2">
      <c r="A17" s="17" t="s">
        <v>64</v>
      </c>
      <c r="B17" s="17" t="s">
        <v>63</v>
      </c>
      <c r="C17" s="17" t="s">
        <v>28</v>
      </c>
      <c r="D17" s="17" t="s">
        <v>62</v>
      </c>
      <c r="E17" s="16" t="s">
        <v>31</v>
      </c>
      <c r="F17" s="15">
        <v>1</v>
      </c>
      <c r="G17" s="14">
        <v>2544.89</v>
      </c>
      <c r="H17" s="14">
        <f>TRUNC(TRUNC(G17 * J2, 2) + G17, 2)</f>
        <v>3127.16</v>
      </c>
      <c r="I17" s="14">
        <f t="shared" si="0"/>
        <v>3127.16</v>
      </c>
      <c r="J17" s="13">
        <f>I17 / J1</f>
        <v>2.5018947262645586E-2</v>
      </c>
    </row>
    <row r="18" spans="1:10" ht="26.1" customHeight="1" x14ac:dyDescent="0.2">
      <c r="A18" s="17" t="s">
        <v>61</v>
      </c>
      <c r="B18" s="17" t="s">
        <v>60</v>
      </c>
      <c r="C18" s="17" t="s">
        <v>28</v>
      </c>
      <c r="D18" s="17" t="s">
        <v>59</v>
      </c>
      <c r="E18" s="16" t="s">
        <v>31</v>
      </c>
      <c r="F18" s="15">
        <v>1</v>
      </c>
      <c r="G18" s="14">
        <v>1493.76</v>
      </c>
      <c r="H18" s="14">
        <f>TRUNC(TRUNC(G18 * J2, 2) + G18, 2)</f>
        <v>1835.53</v>
      </c>
      <c r="I18" s="14">
        <f t="shared" si="0"/>
        <v>1835.53</v>
      </c>
      <c r="J18" s="13">
        <f>I18 / J1</f>
        <v>1.4685218622969036E-2</v>
      </c>
    </row>
    <row r="19" spans="1:10" ht="39" customHeight="1" x14ac:dyDescent="0.2">
      <c r="A19" s="17" t="s">
        <v>58</v>
      </c>
      <c r="B19" s="17" t="s">
        <v>57</v>
      </c>
      <c r="C19" s="17" t="s">
        <v>28</v>
      </c>
      <c r="D19" s="17" t="s">
        <v>56</v>
      </c>
      <c r="E19" s="16" t="s">
        <v>31</v>
      </c>
      <c r="F19" s="15">
        <v>2</v>
      </c>
      <c r="G19" s="14">
        <v>1965.77</v>
      </c>
      <c r="H19" s="14">
        <f>TRUNC(TRUNC(G19 * J2, 2) + G19, 2)</f>
        <v>2415.5300000000002</v>
      </c>
      <c r="I19" s="14">
        <f t="shared" si="0"/>
        <v>4831.0600000000004</v>
      </c>
      <c r="J19" s="13">
        <f>I19 / J1</f>
        <v>3.8651055706352279E-2</v>
      </c>
    </row>
    <row r="20" spans="1:10" ht="24" customHeight="1" x14ac:dyDescent="0.2">
      <c r="A20" s="22" t="s">
        <v>17</v>
      </c>
      <c r="B20" s="22" t="s">
        <v>48</v>
      </c>
      <c r="C20" s="22"/>
      <c r="D20" s="22" t="s">
        <v>18</v>
      </c>
      <c r="E20" s="21"/>
      <c r="F20" s="20">
        <v>1</v>
      </c>
      <c r="G20" s="20" t="s">
        <v>47</v>
      </c>
      <c r="H20" s="19">
        <f>I21 + I22 + I23</f>
        <v>9179.7000000000007</v>
      </c>
      <c r="I20" s="19">
        <f t="shared" si="0"/>
        <v>9179.7000000000007</v>
      </c>
      <c r="J20" s="18">
        <f>I20 / J1</f>
        <v>7.3442494207814027E-2</v>
      </c>
    </row>
    <row r="21" spans="1:10" ht="51.95" customHeight="1" x14ac:dyDescent="0.2">
      <c r="A21" s="17" t="s">
        <v>55</v>
      </c>
      <c r="B21" s="17" t="s">
        <v>45</v>
      </c>
      <c r="C21" s="17" t="s">
        <v>28</v>
      </c>
      <c r="D21" s="17" t="s">
        <v>44</v>
      </c>
      <c r="E21" s="16" t="s">
        <v>31</v>
      </c>
      <c r="F21" s="15">
        <v>10</v>
      </c>
      <c r="G21" s="14">
        <v>40.61</v>
      </c>
      <c r="H21" s="14">
        <f>TRUNC(TRUNC(G21 * J2, 2) + G21, 2)</f>
        <v>49.9</v>
      </c>
      <c r="I21" s="14">
        <f t="shared" si="0"/>
        <v>499</v>
      </c>
      <c r="J21" s="13">
        <f>I21 / J1</f>
        <v>3.9922660446092134E-3</v>
      </c>
    </row>
    <row r="22" spans="1:10" ht="26.1" customHeight="1" x14ac:dyDescent="0.2">
      <c r="A22" s="17" t="s">
        <v>54</v>
      </c>
      <c r="B22" s="17" t="s">
        <v>42</v>
      </c>
      <c r="C22" s="17" t="s">
        <v>28</v>
      </c>
      <c r="D22" s="17" t="s">
        <v>41</v>
      </c>
      <c r="E22" s="16" t="s">
        <v>31</v>
      </c>
      <c r="F22" s="15">
        <v>20</v>
      </c>
      <c r="G22" s="14">
        <v>220.31</v>
      </c>
      <c r="H22" s="14">
        <f>TRUNC(TRUNC(G22 * J2, 2) + G22, 2)</f>
        <v>270.70999999999998</v>
      </c>
      <c r="I22" s="14">
        <f t="shared" si="0"/>
        <v>5414.2</v>
      </c>
      <c r="J22" s="13">
        <f>I22 / J1</f>
        <v>4.331648661066774E-2</v>
      </c>
    </row>
    <row r="23" spans="1:10" ht="26.1" customHeight="1" x14ac:dyDescent="0.2">
      <c r="A23" s="17" t="s">
        <v>53</v>
      </c>
      <c r="B23" s="17" t="s">
        <v>39</v>
      </c>
      <c r="C23" s="17" t="s">
        <v>28</v>
      </c>
      <c r="D23" s="17" t="s">
        <v>38</v>
      </c>
      <c r="E23" s="16" t="s">
        <v>31</v>
      </c>
      <c r="F23" s="15">
        <v>50</v>
      </c>
      <c r="G23" s="14">
        <v>53.17</v>
      </c>
      <c r="H23" s="14">
        <f>TRUNC(TRUNC(G23 * J2, 2) + G23, 2)</f>
        <v>65.33</v>
      </c>
      <c r="I23" s="14">
        <f t="shared" si="0"/>
        <v>3266.5</v>
      </c>
      <c r="J23" s="13">
        <f>I23 / J1</f>
        <v>2.6133741552537063E-2</v>
      </c>
    </row>
    <row r="24" spans="1:10" ht="24" customHeight="1" x14ac:dyDescent="0.2">
      <c r="A24" s="22" t="s">
        <v>19</v>
      </c>
      <c r="B24" s="22" t="s">
        <v>48</v>
      </c>
      <c r="C24" s="22"/>
      <c r="D24" s="22" t="s">
        <v>20</v>
      </c>
      <c r="E24" s="21"/>
      <c r="F24" s="20">
        <v>1</v>
      </c>
      <c r="G24" s="20" t="s">
        <v>47</v>
      </c>
      <c r="H24" s="19">
        <f>I25 + I26 + I27 + I28</f>
        <v>13644.84</v>
      </c>
      <c r="I24" s="19">
        <f t="shared" si="0"/>
        <v>13644.84</v>
      </c>
      <c r="J24" s="18">
        <f>I24 / J1</f>
        <v>0.10916599482189494</v>
      </c>
    </row>
    <row r="25" spans="1:10" ht="51.95" customHeight="1" x14ac:dyDescent="0.2">
      <c r="A25" s="17" t="s">
        <v>52</v>
      </c>
      <c r="B25" s="17" t="s">
        <v>45</v>
      </c>
      <c r="C25" s="17" t="s">
        <v>28</v>
      </c>
      <c r="D25" s="17" t="s">
        <v>44</v>
      </c>
      <c r="E25" s="16" t="s">
        <v>31</v>
      </c>
      <c r="F25" s="15">
        <v>14</v>
      </c>
      <c r="G25" s="14">
        <v>40.61</v>
      </c>
      <c r="H25" s="14">
        <f>TRUNC(TRUNC(G25 * J2, 2) + G25, 2)</f>
        <v>49.9</v>
      </c>
      <c r="I25" s="14">
        <f t="shared" si="0"/>
        <v>698.6</v>
      </c>
      <c r="J25" s="13">
        <f>I25 / J1</f>
        <v>5.5891724624528988E-3</v>
      </c>
    </row>
    <row r="26" spans="1:10" ht="26.1" customHeight="1" x14ac:dyDescent="0.2">
      <c r="A26" s="17" t="s">
        <v>51</v>
      </c>
      <c r="B26" s="17" t="s">
        <v>42</v>
      </c>
      <c r="C26" s="17" t="s">
        <v>28</v>
      </c>
      <c r="D26" s="17" t="s">
        <v>41</v>
      </c>
      <c r="E26" s="16" t="s">
        <v>31</v>
      </c>
      <c r="F26" s="15">
        <v>28</v>
      </c>
      <c r="G26" s="14">
        <v>220.31</v>
      </c>
      <c r="H26" s="14">
        <f>TRUNC(TRUNC(G26 * J2, 2) + G26, 2)</f>
        <v>270.70999999999998</v>
      </c>
      <c r="I26" s="14">
        <f t="shared" si="0"/>
        <v>7579.88</v>
      </c>
      <c r="J26" s="13">
        <f>I26 / J1</f>
        <v>6.0643081254934839E-2</v>
      </c>
    </row>
    <row r="27" spans="1:10" ht="26.1" customHeight="1" x14ac:dyDescent="0.2">
      <c r="A27" s="17" t="s">
        <v>50</v>
      </c>
      <c r="B27" s="17" t="s">
        <v>39</v>
      </c>
      <c r="C27" s="17" t="s">
        <v>28</v>
      </c>
      <c r="D27" s="17" t="s">
        <v>38</v>
      </c>
      <c r="E27" s="16" t="s">
        <v>31</v>
      </c>
      <c r="F27" s="15">
        <v>70</v>
      </c>
      <c r="G27" s="14">
        <v>53.17</v>
      </c>
      <c r="H27" s="14">
        <f>TRUNC(TRUNC(G27 * J2, 2) + G27, 2)</f>
        <v>65.33</v>
      </c>
      <c r="I27" s="14">
        <f t="shared" si="0"/>
        <v>4573.1000000000004</v>
      </c>
      <c r="J27" s="13">
        <f>I27 / J1</f>
        <v>3.6587238173551896E-2</v>
      </c>
    </row>
    <row r="28" spans="1:10" ht="39" customHeight="1" x14ac:dyDescent="0.2">
      <c r="A28" s="17" t="s">
        <v>49</v>
      </c>
      <c r="B28" s="17" t="s">
        <v>36</v>
      </c>
      <c r="C28" s="17" t="s">
        <v>28</v>
      </c>
      <c r="D28" s="17" t="s">
        <v>35</v>
      </c>
      <c r="E28" s="16" t="s">
        <v>31</v>
      </c>
      <c r="F28" s="15">
        <v>2</v>
      </c>
      <c r="G28" s="14">
        <v>322.77999999999997</v>
      </c>
      <c r="H28" s="14">
        <f>TRUNC(TRUNC(G28 * J2, 2) + G28, 2)</f>
        <v>396.63</v>
      </c>
      <c r="I28" s="14">
        <f t="shared" si="0"/>
        <v>793.26</v>
      </c>
      <c r="J28" s="13">
        <f>I28 / J1</f>
        <v>6.3465029309553193E-3</v>
      </c>
    </row>
    <row r="29" spans="1:10" ht="24" customHeight="1" x14ac:dyDescent="0.2">
      <c r="A29" s="22" t="s">
        <v>21</v>
      </c>
      <c r="B29" s="22" t="s">
        <v>48</v>
      </c>
      <c r="C29" s="22"/>
      <c r="D29" s="22" t="s">
        <v>22</v>
      </c>
      <c r="E29" s="21"/>
      <c r="F29" s="20">
        <v>1</v>
      </c>
      <c r="G29" s="20" t="s">
        <v>47</v>
      </c>
      <c r="H29" s="19">
        <f>I30 + I31 + I32 + I33 + I34 + I35</f>
        <v>24457.95</v>
      </c>
      <c r="I29" s="19">
        <f t="shared" si="0"/>
        <v>24457.95</v>
      </c>
      <c r="J29" s="18">
        <f>I29 / J1</f>
        <v>0.19567663989128239</v>
      </c>
    </row>
    <row r="30" spans="1:10" ht="51.95" customHeight="1" x14ac:dyDescent="0.2">
      <c r="A30" s="17" t="s">
        <v>46</v>
      </c>
      <c r="B30" s="17" t="s">
        <v>45</v>
      </c>
      <c r="C30" s="17" t="s">
        <v>28</v>
      </c>
      <c r="D30" s="17" t="s">
        <v>44</v>
      </c>
      <c r="E30" s="16" t="s">
        <v>31</v>
      </c>
      <c r="F30" s="15">
        <v>24</v>
      </c>
      <c r="G30" s="14">
        <v>40.61</v>
      </c>
      <c r="H30" s="14">
        <f>TRUNC(TRUNC(G30 * J2, 2) + G30, 2)</f>
        <v>49.9</v>
      </c>
      <c r="I30" s="14">
        <f t="shared" si="0"/>
        <v>1197.5999999999999</v>
      </c>
      <c r="J30" s="13">
        <f>I30 / J1</f>
        <v>9.5814385070621105E-3</v>
      </c>
    </row>
    <row r="31" spans="1:10" ht="26.1" customHeight="1" x14ac:dyDescent="0.2">
      <c r="A31" s="17" t="s">
        <v>43</v>
      </c>
      <c r="B31" s="17" t="s">
        <v>42</v>
      </c>
      <c r="C31" s="17" t="s">
        <v>28</v>
      </c>
      <c r="D31" s="17" t="s">
        <v>41</v>
      </c>
      <c r="E31" s="16" t="s">
        <v>31</v>
      </c>
      <c r="F31" s="15">
        <v>48</v>
      </c>
      <c r="G31" s="14">
        <v>220.31</v>
      </c>
      <c r="H31" s="14">
        <f>TRUNC(TRUNC(G31 * J2, 2) + G31, 2)</f>
        <v>270.70999999999998</v>
      </c>
      <c r="I31" s="14">
        <f t="shared" si="0"/>
        <v>12994.08</v>
      </c>
      <c r="J31" s="13">
        <f>I31 / J1</f>
        <v>0.10395956786560258</v>
      </c>
    </row>
    <row r="32" spans="1:10" ht="26.1" customHeight="1" x14ac:dyDescent="0.2">
      <c r="A32" s="17" t="s">
        <v>40</v>
      </c>
      <c r="B32" s="17" t="s">
        <v>39</v>
      </c>
      <c r="C32" s="17" t="s">
        <v>28</v>
      </c>
      <c r="D32" s="17" t="s">
        <v>38</v>
      </c>
      <c r="E32" s="16" t="s">
        <v>31</v>
      </c>
      <c r="F32" s="15">
        <v>120</v>
      </c>
      <c r="G32" s="14">
        <v>53.17</v>
      </c>
      <c r="H32" s="14">
        <f>TRUNC(TRUNC(G32 * J2, 2) + G32, 2)</f>
        <v>65.33</v>
      </c>
      <c r="I32" s="14">
        <f t="shared" si="0"/>
        <v>7839.6</v>
      </c>
      <c r="J32" s="13">
        <f>I32 / J1</f>
        <v>6.2720979726088963E-2</v>
      </c>
    </row>
    <row r="33" spans="1:10" ht="39" customHeight="1" x14ac:dyDescent="0.2">
      <c r="A33" s="17" t="s">
        <v>37</v>
      </c>
      <c r="B33" s="17" t="s">
        <v>36</v>
      </c>
      <c r="C33" s="17" t="s">
        <v>28</v>
      </c>
      <c r="D33" s="17" t="s">
        <v>35</v>
      </c>
      <c r="E33" s="16" t="s">
        <v>31</v>
      </c>
      <c r="F33" s="15">
        <v>1</v>
      </c>
      <c r="G33" s="14">
        <v>322.77999999999997</v>
      </c>
      <c r="H33" s="14">
        <f>TRUNC(TRUNC(G33 * J2, 2) + G33, 2)</f>
        <v>396.63</v>
      </c>
      <c r="I33" s="14">
        <f t="shared" si="0"/>
        <v>396.63</v>
      </c>
      <c r="J33" s="13">
        <f>I33 / J1</f>
        <v>3.1732514654776597E-3</v>
      </c>
    </row>
    <row r="34" spans="1:10" ht="39" customHeight="1" x14ac:dyDescent="0.2">
      <c r="A34" s="17" t="s">
        <v>34</v>
      </c>
      <c r="B34" s="17" t="s">
        <v>33</v>
      </c>
      <c r="C34" s="17" t="s">
        <v>28</v>
      </c>
      <c r="D34" s="17" t="s">
        <v>32</v>
      </c>
      <c r="E34" s="16" t="s">
        <v>31</v>
      </c>
      <c r="F34" s="15">
        <v>2</v>
      </c>
      <c r="G34" s="14">
        <v>413.02</v>
      </c>
      <c r="H34" s="14">
        <f>TRUNC(TRUNC(G34 * J2, 2) + G34, 2)</f>
        <v>507.51</v>
      </c>
      <c r="I34" s="14">
        <f t="shared" si="0"/>
        <v>1015.02</v>
      </c>
      <c r="J34" s="13">
        <f>I34 / J1</f>
        <v>8.1207011635255379E-3</v>
      </c>
    </row>
    <row r="35" spans="1:10" ht="39" customHeight="1" x14ac:dyDescent="0.2">
      <c r="A35" s="17" t="s">
        <v>30</v>
      </c>
      <c r="B35" s="17" t="s">
        <v>29</v>
      </c>
      <c r="C35" s="17" t="s">
        <v>28</v>
      </c>
      <c r="D35" s="17" t="s">
        <v>27</v>
      </c>
      <c r="E35" s="16" t="s">
        <v>26</v>
      </c>
      <c r="F35" s="15">
        <v>2</v>
      </c>
      <c r="G35" s="14">
        <v>413.02</v>
      </c>
      <c r="H35" s="14">
        <f>TRUNC(TRUNC(G35 * J2, 2) + G35, 2)</f>
        <v>507.51</v>
      </c>
      <c r="I35" s="14">
        <f t="shared" si="0"/>
        <v>1015.02</v>
      </c>
      <c r="J35" s="13">
        <f>I35 / J1</f>
        <v>8.1207011635255379E-3</v>
      </c>
    </row>
  </sheetData>
  <mergeCells count="2">
    <mergeCell ref="H1:I1"/>
    <mergeCell ref="H2:I2"/>
  </mergeCells>
  <pageMargins left="0.5" right="0.5" top="1" bottom="1" header="0.5" footer="0.5"/>
  <pageSetup paperSize="9" fitToHeight="0" orientation="landscape"/>
  <headerFooter>
    <oddHeader>&amp;L &amp;CFGTECH INSTALAÇÕES E MANUTENÇÃO ELÉTRICA
CNPJ:  &amp;R</oddHeader>
    <oddFooter>&amp;L &amp;C  -  -  / PE
 / orcamento@fgtechltda.com.br &amp;R</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4E410-1582-48A6-BFB1-E2BDBE683641}">
  <sheetPr>
    <pageSetUpPr fitToPage="1"/>
  </sheetPr>
  <dimension ref="A1:J374"/>
  <sheetViews>
    <sheetView showWhiteSpace="0" workbookViewId="0">
      <selection activeCell="D2" sqref="D2"/>
    </sheetView>
  </sheetViews>
  <sheetFormatPr defaultRowHeight="14.25" x14ac:dyDescent="0.2"/>
  <cols>
    <col min="1" max="1" width="10" bestFit="1" customWidth="1"/>
    <col min="2" max="2" width="12" bestFit="1" customWidth="1"/>
    <col min="3" max="3" width="10" bestFit="1" customWidth="1"/>
    <col min="4" max="4" width="60" bestFit="1" customWidth="1"/>
    <col min="5" max="5" width="15" bestFit="1" customWidth="1"/>
    <col min="6" max="8" width="12" bestFit="1" customWidth="1"/>
    <col min="9" max="9" width="13" bestFit="1" customWidth="1"/>
    <col min="10" max="10" width="14" bestFit="1" customWidth="1"/>
  </cols>
  <sheetData>
    <row r="1" spans="1:10" ht="15" x14ac:dyDescent="0.2">
      <c r="A1" s="47"/>
      <c r="B1" s="47"/>
      <c r="C1" s="47"/>
      <c r="D1" s="47" t="s">
        <v>0</v>
      </c>
      <c r="E1" s="81" t="s">
        <v>1</v>
      </c>
      <c r="F1" s="81"/>
      <c r="G1" s="81" t="s">
        <v>2</v>
      </c>
      <c r="H1" s="81"/>
      <c r="I1" s="81" t="s">
        <v>3</v>
      </c>
      <c r="J1" s="81"/>
    </row>
    <row r="2" spans="1:10" ht="80.099999999999994" customHeight="1" x14ac:dyDescent="0.2">
      <c r="A2" s="27"/>
      <c r="B2" s="27"/>
      <c r="C2" s="27"/>
      <c r="D2" s="27" t="s">
        <v>392</v>
      </c>
      <c r="E2" s="72" t="s">
        <v>4</v>
      </c>
      <c r="F2" s="72"/>
      <c r="G2" s="72" t="s">
        <v>5</v>
      </c>
      <c r="H2" s="72"/>
      <c r="I2" s="72" t="s">
        <v>6</v>
      </c>
      <c r="J2" s="72"/>
    </row>
    <row r="3" spans="1:10" ht="15" x14ac:dyDescent="0.25">
      <c r="A3" s="82" t="s">
        <v>212</v>
      </c>
      <c r="B3" s="61"/>
      <c r="C3" s="61"/>
      <c r="D3" s="61"/>
      <c r="E3" s="61"/>
      <c r="F3" s="61"/>
      <c r="G3" s="61"/>
      <c r="H3" s="61"/>
      <c r="I3" s="61"/>
      <c r="J3" s="61"/>
    </row>
    <row r="4" spans="1:10" ht="24" customHeight="1" x14ac:dyDescent="0.2">
      <c r="A4" s="22" t="s">
        <v>13</v>
      </c>
      <c r="B4" s="22"/>
      <c r="C4" s="22"/>
      <c r="D4" s="22" t="s">
        <v>14</v>
      </c>
      <c r="E4" s="22"/>
      <c r="F4" s="79"/>
      <c r="G4" s="79"/>
      <c r="H4" s="20"/>
      <c r="I4" s="22"/>
      <c r="J4" s="19">
        <v>49345.599999999999</v>
      </c>
    </row>
    <row r="5" spans="1:10" ht="18" customHeight="1" x14ac:dyDescent="0.2">
      <c r="A5" s="25" t="s">
        <v>92</v>
      </c>
      <c r="B5" s="23" t="s">
        <v>97</v>
      </c>
      <c r="C5" s="25" t="s">
        <v>96</v>
      </c>
      <c r="D5" s="25" t="s">
        <v>9</v>
      </c>
      <c r="E5" s="77" t="s">
        <v>136</v>
      </c>
      <c r="F5" s="77"/>
      <c r="G5" s="24" t="s">
        <v>95</v>
      </c>
      <c r="H5" s="23" t="s">
        <v>10</v>
      </c>
      <c r="I5" s="23" t="s">
        <v>94</v>
      </c>
      <c r="J5" s="23" t="s">
        <v>11</v>
      </c>
    </row>
    <row r="6" spans="1:10" ht="24" customHeight="1" x14ac:dyDescent="0.2">
      <c r="A6" s="17" t="s">
        <v>135</v>
      </c>
      <c r="B6" s="15" t="s">
        <v>91</v>
      </c>
      <c r="C6" s="17" t="s">
        <v>80</v>
      </c>
      <c r="D6" s="17" t="s">
        <v>90</v>
      </c>
      <c r="E6" s="78" t="s">
        <v>174</v>
      </c>
      <c r="F6" s="78"/>
      <c r="G6" s="16" t="s">
        <v>83</v>
      </c>
      <c r="H6" s="41">
        <v>1</v>
      </c>
      <c r="I6" s="14">
        <v>30.24</v>
      </c>
      <c r="J6" s="14">
        <v>30.24</v>
      </c>
    </row>
    <row r="7" spans="1:10" ht="26.1" customHeight="1" x14ac:dyDescent="0.2">
      <c r="A7" s="45" t="s">
        <v>169</v>
      </c>
      <c r="B7" s="46" t="s">
        <v>211</v>
      </c>
      <c r="C7" s="45" t="s">
        <v>80</v>
      </c>
      <c r="D7" s="45" t="s">
        <v>210</v>
      </c>
      <c r="E7" s="80" t="s">
        <v>174</v>
      </c>
      <c r="F7" s="80"/>
      <c r="G7" s="44" t="s">
        <v>83</v>
      </c>
      <c r="H7" s="43">
        <v>1</v>
      </c>
      <c r="I7" s="42">
        <v>0.83</v>
      </c>
      <c r="J7" s="42">
        <v>0.83</v>
      </c>
    </row>
    <row r="8" spans="1:10" ht="26.1" customHeight="1" x14ac:dyDescent="0.2">
      <c r="A8" s="39" t="s">
        <v>112</v>
      </c>
      <c r="B8" s="40" t="s">
        <v>193</v>
      </c>
      <c r="C8" s="39" t="s">
        <v>80</v>
      </c>
      <c r="D8" s="39" t="s">
        <v>192</v>
      </c>
      <c r="E8" s="75" t="s">
        <v>109</v>
      </c>
      <c r="F8" s="75"/>
      <c r="G8" s="38" t="s">
        <v>83</v>
      </c>
      <c r="H8" s="37">
        <v>1</v>
      </c>
      <c r="I8" s="36">
        <v>1.43</v>
      </c>
      <c r="J8" s="36">
        <v>1.43</v>
      </c>
    </row>
    <row r="9" spans="1:10" ht="24" customHeight="1" x14ac:dyDescent="0.2">
      <c r="A9" s="39" t="s">
        <v>112</v>
      </c>
      <c r="B9" s="40" t="s">
        <v>209</v>
      </c>
      <c r="C9" s="39" t="s">
        <v>80</v>
      </c>
      <c r="D9" s="39" t="s">
        <v>208</v>
      </c>
      <c r="E9" s="75" t="s">
        <v>183</v>
      </c>
      <c r="F9" s="75"/>
      <c r="G9" s="38" t="s">
        <v>83</v>
      </c>
      <c r="H9" s="37">
        <v>1</v>
      </c>
      <c r="I9" s="36">
        <v>22.45</v>
      </c>
      <c r="J9" s="36">
        <v>22.45</v>
      </c>
    </row>
    <row r="10" spans="1:10" ht="26.1" customHeight="1" x14ac:dyDescent="0.2">
      <c r="A10" s="39" t="s">
        <v>112</v>
      </c>
      <c r="B10" s="40" t="s">
        <v>189</v>
      </c>
      <c r="C10" s="39" t="s">
        <v>80</v>
      </c>
      <c r="D10" s="39" t="s">
        <v>188</v>
      </c>
      <c r="E10" s="75" t="s">
        <v>109</v>
      </c>
      <c r="F10" s="75"/>
      <c r="G10" s="38" t="s">
        <v>83</v>
      </c>
      <c r="H10" s="37">
        <v>1</v>
      </c>
      <c r="I10" s="36">
        <v>0.08</v>
      </c>
      <c r="J10" s="36">
        <v>0.08</v>
      </c>
    </row>
    <row r="11" spans="1:10" ht="26.1" customHeight="1" x14ac:dyDescent="0.2">
      <c r="A11" s="39" t="s">
        <v>112</v>
      </c>
      <c r="B11" s="40" t="s">
        <v>197</v>
      </c>
      <c r="C11" s="39" t="s">
        <v>80</v>
      </c>
      <c r="D11" s="39" t="s">
        <v>196</v>
      </c>
      <c r="E11" s="75" t="s">
        <v>109</v>
      </c>
      <c r="F11" s="75"/>
      <c r="G11" s="38" t="s">
        <v>83</v>
      </c>
      <c r="H11" s="37">
        <v>1</v>
      </c>
      <c r="I11" s="36">
        <v>0.86</v>
      </c>
      <c r="J11" s="36">
        <v>0.86</v>
      </c>
    </row>
    <row r="12" spans="1:10" ht="26.1" customHeight="1" x14ac:dyDescent="0.2">
      <c r="A12" s="39" t="s">
        <v>112</v>
      </c>
      <c r="B12" s="40" t="s">
        <v>201</v>
      </c>
      <c r="C12" s="39" t="s">
        <v>80</v>
      </c>
      <c r="D12" s="39" t="s">
        <v>200</v>
      </c>
      <c r="E12" s="75" t="s">
        <v>109</v>
      </c>
      <c r="F12" s="75"/>
      <c r="G12" s="38" t="s">
        <v>83</v>
      </c>
      <c r="H12" s="37">
        <v>1</v>
      </c>
      <c r="I12" s="36">
        <v>1.26</v>
      </c>
      <c r="J12" s="36">
        <v>1.26</v>
      </c>
    </row>
    <row r="13" spans="1:10" ht="26.1" customHeight="1" x14ac:dyDescent="0.2">
      <c r="A13" s="39" t="s">
        <v>112</v>
      </c>
      <c r="B13" s="40" t="s">
        <v>203</v>
      </c>
      <c r="C13" s="39" t="s">
        <v>80</v>
      </c>
      <c r="D13" s="39" t="s">
        <v>202</v>
      </c>
      <c r="E13" s="75" t="s">
        <v>109</v>
      </c>
      <c r="F13" s="75"/>
      <c r="G13" s="38" t="s">
        <v>83</v>
      </c>
      <c r="H13" s="37">
        <v>1</v>
      </c>
      <c r="I13" s="36">
        <v>2.79</v>
      </c>
      <c r="J13" s="36">
        <v>2.79</v>
      </c>
    </row>
    <row r="14" spans="1:10" ht="26.1" customHeight="1" x14ac:dyDescent="0.2">
      <c r="A14" s="39" t="s">
        <v>112</v>
      </c>
      <c r="B14" s="40" t="s">
        <v>199</v>
      </c>
      <c r="C14" s="39" t="s">
        <v>80</v>
      </c>
      <c r="D14" s="39" t="s">
        <v>198</v>
      </c>
      <c r="E14" s="75" t="s">
        <v>109</v>
      </c>
      <c r="F14" s="75"/>
      <c r="G14" s="38" t="s">
        <v>83</v>
      </c>
      <c r="H14" s="37">
        <v>1</v>
      </c>
      <c r="I14" s="36">
        <v>0.54</v>
      </c>
      <c r="J14" s="36">
        <v>0.54</v>
      </c>
    </row>
    <row r="15" spans="1:10" x14ac:dyDescent="0.2">
      <c r="A15" s="35"/>
      <c r="B15" s="35"/>
      <c r="C15" s="35"/>
      <c r="D15" s="35"/>
      <c r="E15" s="35" t="s">
        <v>107</v>
      </c>
      <c r="F15" s="34">
        <v>23.28</v>
      </c>
      <c r="G15" s="35" t="s">
        <v>106</v>
      </c>
      <c r="H15" s="34">
        <v>0</v>
      </c>
      <c r="I15" s="35" t="s">
        <v>105</v>
      </c>
      <c r="J15" s="34">
        <v>23.28</v>
      </c>
    </row>
    <row r="16" spans="1:10" x14ac:dyDescent="0.2">
      <c r="A16" s="35"/>
      <c r="B16" s="35"/>
      <c r="C16" s="35"/>
      <c r="D16" s="35"/>
      <c r="E16" s="35" t="s">
        <v>104</v>
      </c>
      <c r="F16" s="34">
        <v>6.91</v>
      </c>
      <c r="G16" s="35"/>
      <c r="H16" s="76" t="s">
        <v>103</v>
      </c>
      <c r="I16" s="76"/>
      <c r="J16" s="34">
        <v>37.15</v>
      </c>
    </row>
    <row r="17" spans="1:10" ht="50.1" customHeight="1" thickBot="1" x14ac:dyDescent="0.25">
      <c r="A17" s="29"/>
      <c r="B17" s="29"/>
      <c r="C17" s="29"/>
      <c r="D17" s="29"/>
      <c r="E17" s="29"/>
      <c r="F17" s="29"/>
      <c r="G17" s="29" t="s">
        <v>102</v>
      </c>
      <c r="H17" s="33" t="s">
        <v>141</v>
      </c>
      <c r="I17" s="29" t="s">
        <v>100</v>
      </c>
      <c r="J17" s="28">
        <v>4458</v>
      </c>
    </row>
    <row r="18" spans="1:10" ht="0.95" customHeight="1" thickTop="1" x14ac:dyDescent="0.2">
      <c r="A18" s="32"/>
      <c r="B18" s="32"/>
      <c r="C18" s="32"/>
      <c r="D18" s="32"/>
      <c r="E18" s="32"/>
      <c r="F18" s="32"/>
      <c r="G18" s="32"/>
      <c r="H18" s="32"/>
      <c r="I18" s="32"/>
      <c r="J18" s="32"/>
    </row>
    <row r="19" spans="1:10" ht="18" customHeight="1" x14ac:dyDescent="0.2">
      <c r="A19" s="25" t="s">
        <v>89</v>
      </c>
      <c r="B19" s="23" t="s">
        <v>97</v>
      </c>
      <c r="C19" s="25" t="s">
        <v>96</v>
      </c>
      <c r="D19" s="25" t="s">
        <v>9</v>
      </c>
      <c r="E19" s="77" t="s">
        <v>136</v>
      </c>
      <c r="F19" s="77"/>
      <c r="G19" s="24" t="s">
        <v>95</v>
      </c>
      <c r="H19" s="23" t="s">
        <v>10</v>
      </c>
      <c r="I19" s="23" t="s">
        <v>94</v>
      </c>
      <c r="J19" s="23" t="s">
        <v>11</v>
      </c>
    </row>
    <row r="20" spans="1:10" ht="26.1" customHeight="1" x14ac:dyDescent="0.2">
      <c r="A20" s="17" t="s">
        <v>135</v>
      </c>
      <c r="B20" s="15" t="s">
        <v>88</v>
      </c>
      <c r="C20" s="17" t="s">
        <v>80</v>
      </c>
      <c r="D20" s="17" t="s">
        <v>87</v>
      </c>
      <c r="E20" s="78" t="s">
        <v>174</v>
      </c>
      <c r="F20" s="78"/>
      <c r="G20" s="16" t="s">
        <v>83</v>
      </c>
      <c r="H20" s="41">
        <v>1</v>
      </c>
      <c r="I20" s="14">
        <v>25.53</v>
      </c>
      <c r="J20" s="14">
        <v>25.53</v>
      </c>
    </row>
    <row r="21" spans="1:10" ht="26.1" customHeight="1" x14ac:dyDescent="0.2">
      <c r="A21" s="45" t="s">
        <v>169</v>
      </c>
      <c r="B21" s="46" t="s">
        <v>207</v>
      </c>
      <c r="C21" s="45" t="s">
        <v>80</v>
      </c>
      <c r="D21" s="45" t="s">
        <v>206</v>
      </c>
      <c r="E21" s="80" t="s">
        <v>174</v>
      </c>
      <c r="F21" s="80"/>
      <c r="G21" s="44" t="s">
        <v>83</v>
      </c>
      <c r="H21" s="43">
        <v>1</v>
      </c>
      <c r="I21" s="42">
        <v>0.66</v>
      </c>
      <c r="J21" s="42">
        <v>0.66</v>
      </c>
    </row>
    <row r="22" spans="1:10" ht="24" customHeight="1" x14ac:dyDescent="0.2">
      <c r="A22" s="39" t="s">
        <v>112</v>
      </c>
      <c r="B22" s="40" t="s">
        <v>205</v>
      </c>
      <c r="C22" s="39" t="s">
        <v>80</v>
      </c>
      <c r="D22" s="39" t="s">
        <v>204</v>
      </c>
      <c r="E22" s="75" t="s">
        <v>183</v>
      </c>
      <c r="F22" s="75"/>
      <c r="G22" s="38" t="s">
        <v>83</v>
      </c>
      <c r="H22" s="37">
        <v>1</v>
      </c>
      <c r="I22" s="36">
        <v>17.91</v>
      </c>
      <c r="J22" s="36">
        <v>17.91</v>
      </c>
    </row>
    <row r="23" spans="1:10" ht="26.1" customHeight="1" x14ac:dyDescent="0.2">
      <c r="A23" s="39" t="s">
        <v>112</v>
      </c>
      <c r="B23" s="40" t="s">
        <v>203</v>
      </c>
      <c r="C23" s="39" t="s">
        <v>80</v>
      </c>
      <c r="D23" s="39" t="s">
        <v>202</v>
      </c>
      <c r="E23" s="75" t="s">
        <v>109</v>
      </c>
      <c r="F23" s="75"/>
      <c r="G23" s="38" t="s">
        <v>83</v>
      </c>
      <c r="H23" s="37">
        <v>1</v>
      </c>
      <c r="I23" s="36">
        <v>2.79</v>
      </c>
      <c r="J23" s="36">
        <v>2.79</v>
      </c>
    </row>
    <row r="24" spans="1:10" ht="26.1" customHeight="1" x14ac:dyDescent="0.2">
      <c r="A24" s="39" t="s">
        <v>112</v>
      </c>
      <c r="B24" s="40" t="s">
        <v>189</v>
      </c>
      <c r="C24" s="39" t="s">
        <v>80</v>
      </c>
      <c r="D24" s="39" t="s">
        <v>188</v>
      </c>
      <c r="E24" s="75" t="s">
        <v>109</v>
      </c>
      <c r="F24" s="75"/>
      <c r="G24" s="38" t="s">
        <v>83</v>
      </c>
      <c r="H24" s="37">
        <v>1</v>
      </c>
      <c r="I24" s="36">
        <v>0.08</v>
      </c>
      <c r="J24" s="36">
        <v>0.08</v>
      </c>
    </row>
    <row r="25" spans="1:10" ht="26.1" customHeight="1" x14ac:dyDescent="0.2">
      <c r="A25" s="39" t="s">
        <v>112</v>
      </c>
      <c r="B25" s="40" t="s">
        <v>193</v>
      </c>
      <c r="C25" s="39" t="s">
        <v>80</v>
      </c>
      <c r="D25" s="39" t="s">
        <v>192</v>
      </c>
      <c r="E25" s="75" t="s">
        <v>109</v>
      </c>
      <c r="F25" s="75"/>
      <c r="G25" s="38" t="s">
        <v>83</v>
      </c>
      <c r="H25" s="37">
        <v>1</v>
      </c>
      <c r="I25" s="36">
        <v>1.43</v>
      </c>
      <c r="J25" s="36">
        <v>1.43</v>
      </c>
    </row>
    <row r="26" spans="1:10" ht="26.1" customHeight="1" x14ac:dyDescent="0.2">
      <c r="A26" s="39" t="s">
        <v>112</v>
      </c>
      <c r="B26" s="40" t="s">
        <v>201</v>
      </c>
      <c r="C26" s="39" t="s">
        <v>80</v>
      </c>
      <c r="D26" s="39" t="s">
        <v>200</v>
      </c>
      <c r="E26" s="75" t="s">
        <v>109</v>
      </c>
      <c r="F26" s="75"/>
      <c r="G26" s="38" t="s">
        <v>83</v>
      </c>
      <c r="H26" s="37">
        <v>1</v>
      </c>
      <c r="I26" s="36">
        <v>1.26</v>
      </c>
      <c r="J26" s="36">
        <v>1.26</v>
      </c>
    </row>
    <row r="27" spans="1:10" ht="26.1" customHeight="1" x14ac:dyDescent="0.2">
      <c r="A27" s="39" t="s">
        <v>112</v>
      </c>
      <c r="B27" s="40" t="s">
        <v>199</v>
      </c>
      <c r="C27" s="39" t="s">
        <v>80</v>
      </c>
      <c r="D27" s="39" t="s">
        <v>198</v>
      </c>
      <c r="E27" s="75" t="s">
        <v>109</v>
      </c>
      <c r="F27" s="75"/>
      <c r="G27" s="38" t="s">
        <v>83</v>
      </c>
      <c r="H27" s="37">
        <v>1</v>
      </c>
      <c r="I27" s="36">
        <v>0.54</v>
      </c>
      <c r="J27" s="36">
        <v>0.54</v>
      </c>
    </row>
    <row r="28" spans="1:10" ht="26.1" customHeight="1" x14ac:dyDescent="0.2">
      <c r="A28" s="39" t="s">
        <v>112</v>
      </c>
      <c r="B28" s="40" t="s">
        <v>197</v>
      </c>
      <c r="C28" s="39" t="s">
        <v>80</v>
      </c>
      <c r="D28" s="39" t="s">
        <v>196</v>
      </c>
      <c r="E28" s="75" t="s">
        <v>109</v>
      </c>
      <c r="F28" s="75"/>
      <c r="G28" s="38" t="s">
        <v>83</v>
      </c>
      <c r="H28" s="37">
        <v>1</v>
      </c>
      <c r="I28" s="36">
        <v>0.86</v>
      </c>
      <c r="J28" s="36">
        <v>0.86</v>
      </c>
    </row>
    <row r="29" spans="1:10" x14ac:dyDescent="0.2">
      <c r="A29" s="35"/>
      <c r="B29" s="35"/>
      <c r="C29" s="35"/>
      <c r="D29" s="35"/>
      <c r="E29" s="35" t="s">
        <v>107</v>
      </c>
      <c r="F29" s="34">
        <v>18.57</v>
      </c>
      <c r="G29" s="35" t="s">
        <v>106</v>
      </c>
      <c r="H29" s="34">
        <v>0</v>
      </c>
      <c r="I29" s="35" t="s">
        <v>105</v>
      </c>
      <c r="J29" s="34">
        <v>18.57</v>
      </c>
    </row>
    <row r="30" spans="1:10" x14ac:dyDescent="0.2">
      <c r="A30" s="35"/>
      <c r="B30" s="35"/>
      <c r="C30" s="35"/>
      <c r="D30" s="35"/>
      <c r="E30" s="35" t="s">
        <v>104</v>
      </c>
      <c r="F30" s="34">
        <v>5.84</v>
      </c>
      <c r="G30" s="35"/>
      <c r="H30" s="76" t="s">
        <v>103</v>
      </c>
      <c r="I30" s="76"/>
      <c r="J30" s="34">
        <v>31.37</v>
      </c>
    </row>
    <row r="31" spans="1:10" ht="50.1" customHeight="1" thickBot="1" x14ac:dyDescent="0.25">
      <c r="A31" s="29"/>
      <c r="B31" s="29"/>
      <c r="C31" s="29"/>
      <c r="D31" s="29"/>
      <c r="E31" s="29"/>
      <c r="F31" s="29"/>
      <c r="G31" s="29" t="s">
        <v>102</v>
      </c>
      <c r="H31" s="33" t="s">
        <v>141</v>
      </c>
      <c r="I31" s="29" t="s">
        <v>100</v>
      </c>
      <c r="J31" s="28">
        <v>3764.4</v>
      </c>
    </row>
    <row r="32" spans="1:10" ht="0.95" customHeight="1" thickTop="1" x14ac:dyDescent="0.2">
      <c r="A32" s="32"/>
      <c r="B32" s="32"/>
      <c r="C32" s="32"/>
      <c r="D32" s="32"/>
      <c r="E32" s="32"/>
      <c r="F32" s="32"/>
      <c r="G32" s="32"/>
      <c r="H32" s="32"/>
      <c r="I32" s="32"/>
      <c r="J32" s="32"/>
    </row>
    <row r="33" spans="1:10" ht="18" customHeight="1" x14ac:dyDescent="0.2">
      <c r="A33" s="25" t="s">
        <v>86</v>
      </c>
      <c r="B33" s="23" t="s">
        <v>97</v>
      </c>
      <c r="C33" s="25" t="s">
        <v>96</v>
      </c>
      <c r="D33" s="25" t="s">
        <v>9</v>
      </c>
      <c r="E33" s="77" t="s">
        <v>136</v>
      </c>
      <c r="F33" s="77"/>
      <c r="G33" s="24" t="s">
        <v>95</v>
      </c>
      <c r="H33" s="23" t="s">
        <v>10</v>
      </c>
      <c r="I33" s="23" t="s">
        <v>94</v>
      </c>
      <c r="J33" s="23" t="s">
        <v>11</v>
      </c>
    </row>
    <row r="34" spans="1:10" ht="26.1" customHeight="1" x14ac:dyDescent="0.2">
      <c r="A34" s="17" t="s">
        <v>135</v>
      </c>
      <c r="B34" s="15" t="s">
        <v>85</v>
      </c>
      <c r="C34" s="17" t="s">
        <v>80</v>
      </c>
      <c r="D34" s="17" t="s">
        <v>84</v>
      </c>
      <c r="E34" s="78" t="s">
        <v>134</v>
      </c>
      <c r="F34" s="78"/>
      <c r="G34" s="16" t="s">
        <v>83</v>
      </c>
      <c r="H34" s="41">
        <v>1</v>
      </c>
      <c r="I34" s="14">
        <v>128.28</v>
      </c>
      <c r="J34" s="14">
        <v>128.28</v>
      </c>
    </row>
    <row r="35" spans="1:10" ht="26.1" customHeight="1" x14ac:dyDescent="0.2">
      <c r="A35" s="45" t="s">
        <v>169</v>
      </c>
      <c r="B35" s="46" t="s">
        <v>195</v>
      </c>
      <c r="C35" s="45" t="s">
        <v>80</v>
      </c>
      <c r="D35" s="45" t="s">
        <v>194</v>
      </c>
      <c r="E35" s="80" t="s">
        <v>134</v>
      </c>
      <c r="F35" s="80"/>
      <c r="G35" s="44" t="s">
        <v>83</v>
      </c>
      <c r="H35" s="43">
        <v>1</v>
      </c>
      <c r="I35" s="42">
        <v>4.3499999999999996</v>
      </c>
      <c r="J35" s="42">
        <v>4.3499999999999996</v>
      </c>
    </row>
    <row r="36" spans="1:10" ht="26.1" customHeight="1" x14ac:dyDescent="0.2">
      <c r="A36" s="39" t="s">
        <v>112</v>
      </c>
      <c r="B36" s="40" t="s">
        <v>193</v>
      </c>
      <c r="C36" s="39" t="s">
        <v>80</v>
      </c>
      <c r="D36" s="39" t="s">
        <v>192</v>
      </c>
      <c r="E36" s="75" t="s">
        <v>109</v>
      </c>
      <c r="F36" s="75"/>
      <c r="G36" s="38" t="s">
        <v>83</v>
      </c>
      <c r="H36" s="37">
        <v>1</v>
      </c>
      <c r="I36" s="36">
        <v>1.43</v>
      </c>
      <c r="J36" s="36">
        <v>1.43</v>
      </c>
    </row>
    <row r="37" spans="1:10" ht="26.1" customHeight="1" x14ac:dyDescent="0.2">
      <c r="A37" s="39" t="s">
        <v>112</v>
      </c>
      <c r="B37" s="40" t="s">
        <v>191</v>
      </c>
      <c r="C37" s="39" t="s">
        <v>80</v>
      </c>
      <c r="D37" s="39" t="s">
        <v>190</v>
      </c>
      <c r="E37" s="75" t="s">
        <v>109</v>
      </c>
      <c r="F37" s="75"/>
      <c r="G37" s="38" t="s">
        <v>83</v>
      </c>
      <c r="H37" s="37">
        <v>1</v>
      </c>
      <c r="I37" s="36">
        <v>0.01</v>
      </c>
      <c r="J37" s="36">
        <v>0.01</v>
      </c>
    </row>
    <row r="38" spans="1:10" ht="26.1" customHeight="1" x14ac:dyDescent="0.2">
      <c r="A38" s="39" t="s">
        <v>112</v>
      </c>
      <c r="B38" s="40" t="s">
        <v>189</v>
      </c>
      <c r="C38" s="39" t="s">
        <v>80</v>
      </c>
      <c r="D38" s="39" t="s">
        <v>188</v>
      </c>
      <c r="E38" s="75" t="s">
        <v>109</v>
      </c>
      <c r="F38" s="75"/>
      <c r="G38" s="38" t="s">
        <v>83</v>
      </c>
      <c r="H38" s="37">
        <v>1</v>
      </c>
      <c r="I38" s="36">
        <v>0.08</v>
      </c>
      <c r="J38" s="36">
        <v>0.08</v>
      </c>
    </row>
    <row r="39" spans="1:10" ht="26.1" customHeight="1" x14ac:dyDescent="0.2">
      <c r="A39" s="39" t="s">
        <v>112</v>
      </c>
      <c r="B39" s="40" t="s">
        <v>187</v>
      </c>
      <c r="C39" s="39" t="s">
        <v>80</v>
      </c>
      <c r="D39" s="39" t="s">
        <v>186</v>
      </c>
      <c r="E39" s="75" t="s">
        <v>109</v>
      </c>
      <c r="F39" s="75"/>
      <c r="G39" s="38" t="s">
        <v>83</v>
      </c>
      <c r="H39" s="37">
        <v>1</v>
      </c>
      <c r="I39" s="36">
        <v>0.77</v>
      </c>
      <c r="J39" s="36">
        <v>0.77</v>
      </c>
    </row>
    <row r="40" spans="1:10" ht="24" customHeight="1" x14ac:dyDescent="0.2">
      <c r="A40" s="39" t="s">
        <v>112</v>
      </c>
      <c r="B40" s="40" t="s">
        <v>185</v>
      </c>
      <c r="C40" s="39" t="s">
        <v>80</v>
      </c>
      <c r="D40" s="39" t="s">
        <v>184</v>
      </c>
      <c r="E40" s="75" t="s">
        <v>183</v>
      </c>
      <c r="F40" s="75"/>
      <c r="G40" s="38" t="s">
        <v>83</v>
      </c>
      <c r="H40" s="37">
        <v>1</v>
      </c>
      <c r="I40" s="36">
        <v>121.64</v>
      </c>
      <c r="J40" s="36">
        <v>121.64</v>
      </c>
    </row>
    <row r="41" spans="1:10" x14ac:dyDescent="0.2">
      <c r="A41" s="35"/>
      <c r="B41" s="35"/>
      <c r="C41" s="35"/>
      <c r="D41" s="35"/>
      <c r="E41" s="35" t="s">
        <v>107</v>
      </c>
      <c r="F41" s="34">
        <v>125.99</v>
      </c>
      <c r="G41" s="35" t="s">
        <v>106</v>
      </c>
      <c r="H41" s="34">
        <v>0</v>
      </c>
      <c r="I41" s="35" t="s">
        <v>105</v>
      </c>
      <c r="J41" s="34">
        <v>125.99</v>
      </c>
    </row>
    <row r="42" spans="1:10" x14ac:dyDescent="0.2">
      <c r="A42" s="35"/>
      <c r="B42" s="35"/>
      <c r="C42" s="35"/>
      <c r="D42" s="35"/>
      <c r="E42" s="35" t="s">
        <v>104</v>
      </c>
      <c r="F42" s="34">
        <v>29.35</v>
      </c>
      <c r="G42" s="35"/>
      <c r="H42" s="76" t="s">
        <v>103</v>
      </c>
      <c r="I42" s="76"/>
      <c r="J42" s="34">
        <v>157.63</v>
      </c>
    </row>
    <row r="43" spans="1:10" ht="50.1" customHeight="1" thickBot="1" x14ac:dyDescent="0.25">
      <c r="A43" s="29"/>
      <c r="B43" s="29"/>
      <c r="C43" s="29"/>
      <c r="D43" s="29"/>
      <c r="E43" s="29"/>
      <c r="F43" s="29"/>
      <c r="G43" s="29" t="s">
        <v>102</v>
      </c>
      <c r="H43" s="33" t="s">
        <v>182</v>
      </c>
      <c r="I43" s="29" t="s">
        <v>100</v>
      </c>
      <c r="J43" s="28">
        <v>6305.2</v>
      </c>
    </row>
    <row r="44" spans="1:10" ht="0.95" customHeight="1" thickTop="1" x14ac:dyDescent="0.2">
      <c r="A44" s="32"/>
      <c r="B44" s="32"/>
      <c r="C44" s="32"/>
      <c r="D44" s="32"/>
      <c r="E44" s="32"/>
      <c r="F44" s="32"/>
      <c r="G44" s="32"/>
      <c r="H44" s="32"/>
      <c r="I44" s="32"/>
      <c r="J44" s="32"/>
    </row>
    <row r="45" spans="1:10" ht="18" customHeight="1" x14ac:dyDescent="0.2">
      <c r="A45" s="25" t="s">
        <v>82</v>
      </c>
      <c r="B45" s="23" t="s">
        <v>97</v>
      </c>
      <c r="C45" s="25" t="s">
        <v>96</v>
      </c>
      <c r="D45" s="25" t="s">
        <v>9</v>
      </c>
      <c r="E45" s="77" t="s">
        <v>136</v>
      </c>
      <c r="F45" s="77"/>
      <c r="G45" s="24" t="s">
        <v>95</v>
      </c>
      <c r="H45" s="23" t="s">
        <v>10</v>
      </c>
      <c r="I45" s="23" t="s">
        <v>94</v>
      </c>
      <c r="J45" s="23" t="s">
        <v>11</v>
      </c>
    </row>
    <row r="46" spans="1:10" ht="65.099999999999994" customHeight="1" x14ac:dyDescent="0.2">
      <c r="A46" s="17" t="s">
        <v>135</v>
      </c>
      <c r="B46" s="15" t="s">
        <v>81</v>
      </c>
      <c r="C46" s="17" t="s">
        <v>80</v>
      </c>
      <c r="D46" s="17" t="s">
        <v>79</v>
      </c>
      <c r="E46" s="78" t="s">
        <v>181</v>
      </c>
      <c r="F46" s="78"/>
      <c r="G46" s="16" t="s">
        <v>78</v>
      </c>
      <c r="H46" s="41">
        <v>1</v>
      </c>
      <c r="I46" s="14">
        <v>236.13</v>
      </c>
      <c r="J46" s="14">
        <v>236.13</v>
      </c>
    </row>
    <row r="47" spans="1:10" ht="65.099999999999994" customHeight="1" x14ac:dyDescent="0.2">
      <c r="A47" s="45" t="s">
        <v>169</v>
      </c>
      <c r="B47" s="46" t="s">
        <v>180</v>
      </c>
      <c r="C47" s="45" t="s">
        <v>80</v>
      </c>
      <c r="D47" s="45" t="s">
        <v>179</v>
      </c>
      <c r="E47" s="80" t="s">
        <v>166</v>
      </c>
      <c r="F47" s="80"/>
      <c r="G47" s="44" t="s">
        <v>83</v>
      </c>
      <c r="H47" s="43">
        <v>1</v>
      </c>
      <c r="I47" s="42">
        <v>8.1999999999999993</v>
      </c>
      <c r="J47" s="42">
        <v>8.1999999999999993</v>
      </c>
    </row>
    <row r="48" spans="1:10" ht="65.099999999999994" customHeight="1" x14ac:dyDescent="0.2">
      <c r="A48" s="45" t="s">
        <v>169</v>
      </c>
      <c r="B48" s="46" t="s">
        <v>178</v>
      </c>
      <c r="C48" s="45" t="s">
        <v>80</v>
      </c>
      <c r="D48" s="45" t="s">
        <v>177</v>
      </c>
      <c r="E48" s="80" t="s">
        <v>166</v>
      </c>
      <c r="F48" s="80"/>
      <c r="G48" s="44" t="s">
        <v>83</v>
      </c>
      <c r="H48" s="43">
        <v>1</v>
      </c>
      <c r="I48" s="42">
        <v>3.31</v>
      </c>
      <c r="J48" s="42">
        <v>3.31</v>
      </c>
    </row>
    <row r="49" spans="1:10" ht="26.1" customHeight="1" x14ac:dyDescent="0.2">
      <c r="A49" s="45" t="s">
        <v>169</v>
      </c>
      <c r="B49" s="46" t="s">
        <v>176</v>
      </c>
      <c r="C49" s="45" t="s">
        <v>80</v>
      </c>
      <c r="D49" s="45" t="s">
        <v>175</v>
      </c>
      <c r="E49" s="80" t="s">
        <v>174</v>
      </c>
      <c r="F49" s="80"/>
      <c r="G49" s="44" t="s">
        <v>83</v>
      </c>
      <c r="H49" s="43">
        <v>1</v>
      </c>
      <c r="I49" s="42">
        <v>31.31</v>
      </c>
      <c r="J49" s="42">
        <v>31.31</v>
      </c>
    </row>
    <row r="50" spans="1:10" ht="65.099999999999994" customHeight="1" x14ac:dyDescent="0.2">
      <c r="A50" s="45" t="s">
        <v>169</v>
      </c>
      <c r="B50" s="46" t="s">
        <v>173</v>
      </c>
      <c r="C50" s="45" t="s">
        <v>80</v>
      </c>
      <c r="D50" s="45" t="s">
        <v>172</v>
      </c>
      <c r="E50" s="80" t="s">
        <v>166</v>
      </c>
      <c r="F50" s="80"/>
      <c r="G50" s="44" t="s">
        <v>83</v>
      </c>
      <c r="H50" s="43">
        <v>1</v>
      </c>
      <c r="I50" s="42">
        <v>133.54</v>
      </c>
      <c r="J50" s="42">
        <v>133.54</v>
      </c>
    </row>
    <row r="51" spans="1:10" ht="65.099999999999994" customHeight="1" x14ac:dyDescent="0.2">
      <c r="A51" s="45" t="s">
        <v>169</v>
      </c>
      <c r="B51" s="46" t="s">
        <v>171</v>
      </c>
      <c r="C51" s="45" t="s">
        <v>80</v>
      </c>
      <c r="D51" s="45" t="s">
        <v>170</v>
      </c>
      <c r="E51" s="80" t="s">
        <v>166</v>
      </c>
      <c r="F51" s="80"/>
      <c r="G51" s="44" t="s">
        <v>83</v>
      </c>
      <c r="H51" s="43">
        <v>1</v>
      </c>
      <c r="I51" s="42">
        <v>22.01</v>
      </c>
      <c r="J51" s="42">
        <v>22.01</v>
      </c>
    </row>
    <row r="52" spans="1:10" ht="65.099999999999994" customHeight="1" x14ac:dyDescent="0.2">
      <c r="A52" s="45" t="s">
        <v>169</v>
      </c>
      <c r="B52" s="46" t="s">
        <v>168</v>
      </c>
      <c r="C52" s="45" t="s">
        <v>80</v>
      </c>
      <c r="D52" s="45" t="s">
        <v>167</v>
      </c>
      <c r="E52" s="80" t="s">
        <v>166</v>
      </c>
      <c r="F52" s="80"/>
      <c r="G52" s="44" t="s">
        <v>83</v>
      </c>
      <c r="H52" s="43">
        <v>1</v>
      </c>
      <c r="I52" s="42">
        <v>37.76</v>
      </c>
      <c r="J52" s="42">
        <v>37.76</v>
      </c>
    </row>
    <row r="53" spans="1:10" x14ac:dyDescent="0.2">
      <c r="A53" s="35"/>
      <c r="B53" s="35"/>
      <c r="C53" s="35"/>
      <c r="D53" s="35"/>
      <c r="E53" s="35" t="s">
        <v>107</v>
      </c>
      <c r="F53" s="34">
        <v>25.57</v>
      </c>
      <c r="G53" s="35" t="s">
        <v>106</v>
      </c>
      <c r="H53" s="34">
        <v>0</v>
      </c>
      <c r="I53" s="35" t="s">
        <v>105</v>
      </c>
      <c r="J53" s="34">
        <v>25.57</v>
      </c>
    </row>
    <row r="54" spans="1:10" x14ac:dyDescent="0.2">
      <c r="A54" s="35"/>
      <c r="B54" s="35"/>
      <c r="C54" s="35"/>
      <c r="D54" s="35"/>
      <c r="E54" s="35" t="s">
        <v>104</v>
      </c>
      <c r="F54" s="34">
        <v>54.02</v>
      </c>
      <c r="G54" s="35"/>
      <c r="H54" s="76" t="s">
        <v>103</v>
      </c>
      <c r="I54" s="76"/>
      <c r="J54" s="34">
        <v>290.14999999999998</v>
      </c>
    </row>
    <row r="55" spans="1:10" ht="50.1" customHeight="1" thickBot="1" x14ac:dyDescent="0.25">
      <c r="A55" s="29"/>
      <c r="B55" s="29"/>
      <c r="C55" s="29"/>
      <c r="D55" s="29"/>
      <c r="E55" s="29"/>
      <c r="F55" s="29"/>
      <c r="G55" s="29" t="s">
        <v>102</v>
      </c>
      <c r="H55" s="33" t="s">
        <v>141</v>
      </c>
      <c r="I55" s="29" t="s">
        <v>100</v>
      </c>
      <c r="J55" s="28">
        <v>34818</v>
      </c>
    </row>
    <row r="56" spans="1:10" ht="0.95" customHeight="1" thickTop="1" x14ac:dyDescent="0.2">
      <c r="A56" s="32"/>
      <c r="B56" s="32"/>
      <c r="C56" s="32"/>
      <c r="D56" s="32"/>
      <c r="E56" s="32"/>
      <c r="F56" s="32"/>
      <c r="G56" s="32"/>
      <c r="H56" s="32"/>
      <c r="I56" s="32"/>
      <c r="J56" s="32"/>
    </row>
    <row r="57" spans="1:10" ht="24" customHeight="1" x14ac:dyDescent="0.2">
      <c r="A57" s="22" t="s">
        <v>15</v>
      </c>
      <c r="B57" s="22"/>
      <c r="C57" s="22"/>
      <c r="D57" s="22" t="s">
        <v>16</v>
      </c>
      <c r="E57" s="22"/>
      <c r="F57" s="79"/>
      <c r="G57" s="79"/>
      <c r="H57" s="20"/>
      <c r="I57" s="22"/>
      <c r="J57" s="19">
        <v>28363.58</v>
      </c>
    </row>
    <row r="58" spans="1:10" ht="18" customHeight="1" x14ac:dyDescent="0.2">
      <c r="A58" s="25" t="s">
        <v>77</v>
      </c>
      <c r="B58" s="23" t="s">
        <v>97</v>
      </c>
      <c r="C58" s="25" t="s">
        <v>96</v>
      </c>
      <c r="D58" s="25" t="s">
        <v>9</v>
      </c>
      <c r="E58" s="77" t="s">
        <v>136</v>
      </c>
      <c r="F58" s="77"/>
      <c r="G58" s="24" t="s">
        <v>95</v>
      </c>
      <c r="H58" s="23" t="s">
        <v>10</v>
      </c>
      <c r="I58" s="23" t="s">
        <v>94</v>
      </c>
      <c r="J58" s="23" t="s">
        <v>11</v>
      </c>
    </row>
    <row r="59" spans="1:10" ht="51.95" customHeight="1" x14ac:dyDescent="0.2">
      <c r="A59" s="17" t="s">
        <v>135</v>
      </c>
      <c r="B59" s="15" t="s">
        <v>45</v>
      </c>
      <c r="C59" s="17" t="s">
        <v>28</v>
      </c>
      <c r="D59" s="17" t="s">
        <v>44</v>
      </c>
      <c r="E59" s="78" t="s">
        <v>142</v>
      </c>
      <c r="F59" s="78"/>
      <c r="G59" s="16" t="s">
        <v>31</v>
      </c>
      <c r="H59" s="41">
        <v>1</v>
      </c>
      <c r="I59" s="14">
        <v>40.61</v>
      </c>
      <c r="J59" s="14">
        <v>40.61</v>
      </c>
    </row>
    <row r="60" spans="1:10" ht="26.1" customHeight="1" x14ac:dyDescent="0.2">
      <c r="A60" s="39" t="s">
        <v>112</v>
      </c>
      <c r="B60" s="40" t="s">
        <v>130</v>
      </c>
      <c r="C60" s="39" t="s">
        <v>80</v>
      </c>
      <c r="D60" s="39" t="s">
        <v>129</v>
      </c>
      <c r="E60" s="75" t="s">
        <v>109</v>
      </c>
      <c r="F60" s="75"/>
      <c r="G60" s="38" t="s">
        <v>31</v>
      </c>
      <c r="H60" s="37">
        <v>0.1</v>
      </c>
      <c r="I60" s="36">
        <v>19.18</v>
      </c>
      <c r="J60" s="36">
        <v>1.91</v>
      </c>
    </row>
    <row r="61" spans="1:10" ht="24" customHeight="1" x14ac:dyDescent="0.2">
      <c r="A61" s="39" t="s">
        <v>112</v>
      </c>
      <c r="B61" s="40" t="s">
        <v>133</v>
      </c>
      <c r="C61" s="39" t="s">
        <v>80</v>
      </c>
      <c r="D61" s="39" t="s">
        <v>132</v>
      </c>
      <c r="E61" s="75" t="s">
        <v>109</v>
      </c>
      <c r="F61" s="75"/>
      <c r="G61" s="38" t="s">
        <v>131</v>
      </c>
      <c r="H61" s="37">
        <v>5</v>
      </c>
      <c r="I61" s="36">
        <v>4.3600000000000003</v>
      </c>
      <c r="J61" s="36">
        <v>21.8</v>
      </c>
    </row>
    <row r="62" spans="1:10" ht="26.1" customHeight="1" x14ac:dyDescent="0.2">
      <c r="A62" s="39" t="s">
        <v>112</v>
      </c>
      <c r="B62" s="40" t="s">
        <v>114</v>
      </c>
      <c r="C62" s="39" t="s">
        <v>80</v>
      </c>
      <c r="D62" s="39" t="s">
        <v>113</v>
      </c>
      <c r="E62" s="75" t="s">
        <v>109</v>
      </c>
      <c r="F62" s="75"/>
      <c r="G62" s="38" t="s">
        <v>31</v>
      </c>
      <c r="H62" s="37">
        <v>10</v>
      </c>
      <c r="I62" s="36">
        <v>1.1399999999999999</v>
      </c>
      <c r="J62" s="36">
        <v>11.4</v>
      </c>
    </row>
    <row r="63" spans="1:10" ht="26.1" customHeight="1" x14ac:dyDescent="0.2">
      <c r="A63" s="39" t="s">
        <v>112</v>
      </c>
      <c r="B63" s="40" t="s">
        <v>148</v>
      </c>
      <c r="C63" s="39" t="s">
        <v>28</v>
      </c>
      <c r="D63" s="39" t="s">
        <v>147</v>
      </c>
      <c r="E63" s="75" t="s">
        <v>109</v>
      </c>
      <c r="F63" s="75"/>
      <c r="G63" s="38" t="s">
        <v>131</v>
      </c>
      <c r="H63" s="37">
        <v>1</v>
      </c>
      <c r="I63" s="36">
        <v>5.5</v>
      </c>
      <c r="J63" s="36">
        <v>5.5</v>
      </c>
    </row>
    <row r="64" spans="1:10" x14ac:dyDescent="0.2">
      <c r="A64" s="35"/>
      <c r="B64" s="35"/>
      <c r="C64" s="35"/>
      <c r="D64" s="35"/>
      <c r="E64" s="35" t="s">
        <v>107</v>
      </c>
      <c r="F64" s="34">
        <v>0</v>
      </c>
      <c r="G64" s="35" t="s">
        <v>106</v>
      </c>
      <c r="H64" s="34">
        <v>0</v>
      </c>
      <c r="I64" s="35" t="s">
        <v>105</v>
      </c>
      <c r="J64" s="34">
        <v>0</v>
      </c>
    </row>
    <row r="65" spans="1:10" x14ac:dyDescent="0.2">
      <c r="A65" s="35"/>
      <c r="B65" s="35"/>
      <c r="C65" s="35"/>
      <c r="D65" s="35"/>
      <c r="E65" s="35" t="s">
        <v>104</v>
      </c>
      <c r="F65" s="34">
        <v>9.2899999999999991</v>
      </c>
      <c r="G65" s="35"/>
      <c r="H65" s="76" t="s">
        <v>103</v>
      </c>
      <c r="I65" s="76"/>
      <c r="J65" s="34">
        <v>49.9</v>
      </c>
    </row>
    <row r="66" spans="1:10" ht="50.1" customHeight="1" thickBot="1" x14ac:dyDescent="0.25">
      <c r="A66" s="29"/>
      <c r="B66" s="29"/>
      <c r="C66" s="29"/>
      <c r="D66" s="29"/>
      <c r="E66" s="29"/>
      <c r="F66" s="29"/>
      <c r="G66" s="29" t="s">
        <v>102</v>
      </c>
      <c r="H66" s="33" t="s">
        <v>165</v>
      </c>
      <c r="I66" s="29" t="s">
        <v>100</v>
      </c>
      <c r="J66" s="28">
        <v>299.39999999999998</v>
      </c>
    </row>
    <row r="67" spans="1:10" ht="0.95" customHeight="1" thickTop="1" x14ac:dyDescent="0.2">
      <c r="A67" s="32"/>
      <c r="B67" s="32"/>
      <c r="C67" s="32"/>
      <c r="D67" s="32"/>
      <c r="E67" s="32"/>
      <c r="F67" s="32"/>
      <c r="G67" s="32"/>
      <c r="H67" s="32"/>
      <c r="I67" s="32"/>
      <c r="J67" s="32"/>
    </row>
    <row r="68" spans="1:10" ht="18" customHeight="1" x14ac:dyDescent="0.2">
      <c r="A68" s="25" t="s">
        <v>76</v>
      </c>
      <c r="B68" s="23" t="s">
        <v>97</v>
      </c>
      <c r="C68" s="25" t="s">
        <v>96</v>
      </c>
      <c r="D68" s="25" t="s">
        <v>9</v>
      </c>
      <c r="E68" s="77" t="s">
        <v>136</v>
      </c>
      <c r="F68" s="77"/>
      <c r="G68" s="24" t="s">
        <v>95</v>
      </c>
      <c r="H68" s="23" t="s">
        <v>10</v>
      </c>
      <c r="I68" s="23" t="s">
        <v>94</v>
      </c>
      <c r="J68" s="23" t="s">
        <v>11</v>
      </c>
    </row>
    <row r="69" spans="1:10" ht="26.1" customHeight="1" x14ac:dyDescent="0.2">
      <c r="A69" s="17" t="s">
        <v>135</v>
      </c>
      <c r="B69" s="15" t="s">
        <v>42</v>
      </c>
      <c r="C69" s="17" t="s">
        <v>28</v>
      </c>
      <c r="D69" s="17" t="s">
        <v>41</v>
      </c>
      <c r="E69" s="78" t="s">
        <v>142</v>
      </c>
      <c r="F69" s="78"/>
      <c r="G69" s="16" t="s">
        <v>31</v>
      </c>
      <c r="H69" s="41">
        <v>1</v>
      </c>
      <c r="I69" s="14">
        <v>220.31</v>
      </c>
      <c r="J69" s="14">
        <v>220.31</v>
      </c>
    </row>
    <row r="70" spans="1:10" ht="24" customHeight="1" x14ac:dyDescent="0.2">
      <c r="A70" s="39" t="s">
        <v>112</v>
      </c>
      <c r="B70" s="40" t="s">
        <v>133</v>
      </c>
      <c r="C70" s="39" t="s">
        <v>80</v>
      </c>
      <c r="D70" s="39" t="s">
        <v>132</v>
      </c>
      <c r="E70" s="75" t="s">
        <v>109</v>
      </c>
      <c r="F70" s="75"/>
      <c r="G70" s="38" t="s">
        <v>131</v>
      </c>
      <c r="H70" s="37">
        <v>10</v>
      </c>
      <c r="I70" s="36">
        <v>4.3600000000000003</v>
      </c>
      <c r="J70" s="36">
        <v>43.6</v>
      </c>
    </row>
    <row r="71" spans="1:10" ht="26.1" customHeight="1" x14ac:dyDescent="0.2">
      <c r="A71" s="39" t="s">
        <v>112</v>
      </c>
      <c r="B71" s="40" t="s">
        <v>114</v>
      </c>
      <c r="C71" s="39" t="s">
        <v>80</v>
      </c>
      <c r="D71" s="39" t="s">
        <v>113</v>
      </c>
      <c r="E71" s="75" t="s">
        <v>109</v>
      </c>
      <c r="F71" s="75"/>
      <c r="G71" s="38" t="s">
        <v>31</v>
      </c>
      <c r="H71" s="37">
        <v>20</v>
      </c>
      <c r="I71" s="36">
        <v>1.1399999999999999</v>
      </c>
      <c r="J71" s="36">
        <v>22.8</v>
      </c>
    </row>
    <row r="72" spans="1:10" ht="26.1" customHeight="1" x14ac:dyDescent="0.2">
      <c r="A72" s="39" t="s">
        <v>112</v>
      </c>
      <c r="B72" s="40" t="s">
        <v>145</v>
      </c>
      <c r="C72" s="39" t="s">
        <v>116</v>
      </c>
      <c r="D72" s="39" t="s">
        <v>144</v>
      </c>
      <c r="E72" s="75" t="s">
        <v>109</v>
      </c>
      <c r="F72" s="75"/>
      <c r="G72" s="38" t="s">
        <v>26</v>
      </c>
      <c r="H72" s="37">
        <v>1</v>
      </c>
      <c r="I72" s="36">
        <v>152</v>
      </c>
      <c r="J72" s="36">
        <v>152</v>
      </c>
    </row>
    <row r="73" spans="1:10" ht="26.1" customHeight="1" x14ac:dyDescent="0.2">
      <c r="A73" s="39" t="s">
        <v>112</v>
      </c>
      <c r="B73" s="40" t="s">
        <v>130</v>
      </c>
      <c r="C73" s="39" t="s">
        <v>80</v>
      </c>
      <c r="D73" s="39" t="s">
        <v>129</v>
      </c>
      <c r="E73" s="75" t="s">
        <v>109</v>
      </c>
      <c r="F73" s="75"/>
      <c r="G73" s="38" t="s">
        <v>31</v>
      </c>
      <c r="H73" s="37">
        <v>0.1</v>
      </c>
      <c r="I73" s="36">
        <v>19.18</v>
      </c>
      <c r="J73" s="36">
        <v>1.91</v>
      </c>
    </row>
    <row r="74" spans="1:10" x14ac:dyDescent="0.2">
      <c r="A74" s="35"/>
      <c r="B74" s="35"/>
      <c r="C74" s="35"/>
      <c r="D74" s="35"/>
      <c r="E74" s="35" t="s">
        <v>107</v>
      </c>
      <c r="F74" s="34">
        <v>0</v>
      </c>
      <c r="G74" s="35" t="s">
        <v>106</v>
      </c>
      <c r="H74" s="34">
        <v>0</v>
      </c>
      <c r="I74" s="35" t="s">
        <v>105</v>
      </c>
      <c r="J74" s="34">
        <v>0</v>
      </c>
    </row>
    <row r="75" spans="1:10" x14ac:dyDescent="0.2">
      <c r="A75" s="35"/>
      <c r="B75" s="35"/>
      <c r="C75" s="35"/>
      <c r="D75" s="35"/>
      <c r="E75" s="35" t="s">
        <v>104</v>
      </c>
      <c r="F75" s="34">
        <v>50.4</v>
      </c>
      <c r="G75" s="35"/>
      <c r="H75" s="76" t="s">
        <v>103</v>
      </c>
      <c r="I75" s="76"/>
      <c r="J75" s="34">
        <v>270.70999999999998</v>
      </c>
    </row>
    <row r="76" spans="1:10" ht="50.1" customHeight="1" thickBot="1" x14ac:dyDescent="0.25">
      <c r="A76" s="29"/>
      <c r="B76" s="29"/>
      <c r="C76" s="29"/>
      <c r="D76" s="29"/>
      <c r="E76" s="29"/>
      <c r="F76" s="29"/>
      <c r="G76" s="29" t="s">
        <v>102</v>
      </c>
      <c r="H76" s="33" t="s">
        <v>154</v>
      </c>
      <c r="I76" s="29" t="s">
        <v>100</v>
      </c>
      <c r="J76" s="28">
        <v>2707.1</v>
      </c>
    </row>
    <row r="77" spans="1:10" ht="0.95" customHeight="1" thickTop="1" x14ac:dyDescent="0.2">
      <c r="A77" s="32"/>
      <c r="B77" s="32"/>
      <c r="C77" s="32"/>
      <c r="D77" s="32"/>
      <c r="E77" s="32"/>
      <c r="F77" s="32"/>
      <c r="G77" s="32"/>
      <c r="H77" s="32"/>
      <c r="I77" s="32"/>
      <c r="J77" s="32"/>
    </row>
    <row r="78" spans="1:10" ht="18" customHeight="1" x14ac:dyDescent="0.2">
      <c r="A78" s="25" t="s">
        <v>75</v>
      </c>
      <c r="B78" s="23" t="s">
        <v>97</v>
      </c>
      <c r="C78" s="25" t="s">
        <v>96</v>
      </c>
      <c r="D78" s="25" t="s">
        <v>9</v>
      </c>
      <c r="E78" s="77" t="s">
        <v>136</v>
      </c>
      <c r="F78" s="77"/>
      <c r="G78" s="24" t="s">
        <v>95</v>
      </c>
      <c r="H78" s="23" t="s">
        <v>10</v>
      </c>
      <c r="I78" s="23" t="s">
        <v>94</v>
      </c>
      <c r="J78" s="23" t="s">
        <v>11</v>
      </c>
    </row>
    <row r="79" spans="1:10" ht="26.1" customHeight="1" x14ac:dyDescent="0.2">
      <c r="A79" s="17" t="s">
        <v>135</v>
      </c>
      <c r="B79" s="15" t="s">
        <v>39</v>
      </c>
      <c r="C79" s="17" t="s">
        <v>28</v>
      </c>
      <c r="D79" s="17" t="s">
        <v>38</v>
      </c>
      <c r="E79" s="78" t="s">
        <v>142</v>
      </c>
      <c r="F79" s="78"/>
      <c r="G79" s="16" t="s">
        <v>31</v>
      </c>
      <c r="H79" s="41">
        <v>1</v>
      </c>
      <c r="I79" s="14">
        <v>53.17</v>
      </c>
      <c r="J79" s="14">
        <v>53.17</v>
      </c>
    </row>
    <row r="80" spans="1:10" ht="26.1" customHeight="1" x14ac:dyDescent="0.2">
      <c r="A80" s="39" t="s">
        <v>112</v>
      </c>
      <c r="B80" s="40" t="s">
        <v>114</v>
      </c>
      <c r="C80" s="39" t="s">
        <v>80</v>
      </c>
      <c r="D80" s="39" t="s">
        <v>113</v>
      </c>
      <c r="E80" s="75" t="s">
        <v>109</v>
      </c>
      <c r="F80" s="75"/>
      <c r="G80" s="38" t="s">
        <v>31</v>
      </c>
      <c r="H80" s="37">
        <v>3</v>
      </c>
      <c r="I80" s="36">
        <v>1.1399999999999999</v>
      </c>
      <c r="J80" s="36">
        <v>3.42</v>
      </c>
    </row>
    <row r="81" spans="1:10" ht="26.1" customHeight="1" x14ac:dyDescent="0.2">
      <c r="A81" s="39" t="s">
        <v>112</v>
      </c>
      <c r="B81" s="40" t="s">
        <v>130</v>
      </c>
      <c r="C81" s="39" t="s">
        <v>80</v>
      </c>
      <c r="D81" s="39" t="s">
        <v>129</v>
      </c>
      <c r="E81" s="75" t="s">
        <v>109</v>
      </c>
      <c r="F81" s="75"/>
      <c r="G81" s="38" t="s">
        <v>31</v>
      </c>
      <c r="H81" s="37">
        <v>0.1</v>
      </c>
      <c r="I81" s="36">
        <v>19.18</v>
      </c>
      <c r="J81" s="36">
        <v>1.91</v>
      </c>
    </row>
    <row r="82" spans="1:10" ht="24" customHeight="1" x14ac:dyDescent="0.2">
      <c r="A82" s="39" t="s">
        <v>112</v>
      </c>
      <c r="B82" s="40" t="s">
        <v>117</v>
      </c>
      <c r="C82" s="39" t="s">
        <v>116</v>
      </c>
      <c r="D82" s="39" t="s">
        <v>115</v>
      </c>
      <c r="E82" s="75" t="s">
        <v>109</v>
      </c>
      <c r="F82" s="75"/>
      <c r="G82" s="38" t="s">
        <v>26</v>
      </c>
      <c r="H82" s="37">
        <v>1</v>
      </c>
      <c r="I82" s="36">
        <v>40</v>
      </c>
      <c r="J82" s="36">
        <v>40</v>
      </c>
    </row>
    <row r="83" spans="1:10" ht="24" customHeight="1" x14ac:dyDescent="0.2">
      <c r="A83" s="39" t="s">
        <v>112</v>
      </c>
      <c r="B83" s="40" t="s">
        <v>133</v>
      </c>
      <c r="C83" s="39" t="s">
        <v>80</v>
      </c>
      <c r="D83" s="39" t="s">
        <v>132</v>
      </c>
      <c r="E83" s="75" t="s">
        <v>109</v>
      </c>
      <c r="F83" s="75"/>
      <c r="G83" s="38" t="s">
        <v>131</v>
      </c>
      <c r="H83" s="37">
        <v>1.8</v>
      </c>
      <c r="I83" s="36">
        <v>4.3600000000000003</v>
      </c>
      <c r="J83" s="36">
        <v>7.84</v>
      </c>
    </row>
    <row r="84" spans="1:10" x14ac:dyDescent="0.2">
      <c r="A84" s="35"/>
      <c r="B84" s="35"/>
      <c r="C84" s="35"/>
      <c r="D84" s="35"/>
      <c r="E84" s="35" t="s">
        <v>107</v>
      </c>
      <c r="F84" s="34">
        <v>0</v>
      </c>
      <c r="G84" s="35" t="s">
        <v>106</v>
      </c>
      <c r="H84" s="34">
        <v>0</v>
      </c>
      <c r="I84" s="35" t="s">
        <v>105</v>
      </c>
      <c r="J84" s="34">
        <v>0</v>
      </c>
    </row>
    <row r="85" spans="1:10" x14ac:dyDescent="0.2">
      <c r="A85" s="35"/>
      <c r="B85" s="35"/>
      <c r="C85" s="35"/>
      <c r="D85" s="35"/>
      <c r="E85" s="35" t="s">
        <v>104</v>
      </c>
      <c r="F85" s="34">
        <v>12.16</v>
      </c>
      <c r="G85" s="35"/>
      <c r="H85" s="76" t="s">
        <v>103</v>
      </c>
      <c r="I85" s="76"/>
      <c r="J85" s="34">
        <v>65.33</v>
      </c>
    </row>
    <row r="86" spans="1:10" ht="50.1" customHeight="1" thickBot="1" x14ac:dyDescent="0.25">
      <c r="A86" s="29"/>
      <c r="B86" s="29"/>
      <c r="C86" s="29"/>
      <c r="D86" s="29"/>
      <c r="E86" s="29"/>
      <c r="F86" s="29"/>
      <c r="G86" s="29" t="s">
        <v>102</v>
      </c>
      <c r="H86" s="33" t="s">
        <v>164</v>
      </c>
      <c r="I86" s="29" t="s">
        <v>100</v>
      </c>
      <c r="J86" s="28">
        <v>1959.9</v>
      </c>
    </row>
    <row r="87" spans="1:10" ht="0.95" customHeight="1" thickTop="1" x14ac:dyDescent="0.2">
      <c r="A87" s="32"/>
      <c r="B87" s="32"/>
      <c r="C87" s="32"/>
      <c r="D87" s="32"/>
      <c r="E87" s="32"/>
      <c r="F87" s="32"/>
      <c r="G87" s="32"/>
      <c r="H87" s="32"/>
      <c r="I87" s="32"/>
      <c r="J87" s="32"/>
    </row>
    <row r="88" spans="1:10" ht="18" customHeight="1" x14ac:dyDescent="0.2">
      <c r="A88" s="25" t="s">
        <v>74</v>
      </c>
      <c r="B88" s="23" t="s">
        <v>97</v>
      </c>
      <c r="C88" s="25" t="s">
        <v>96</v>
      </c>
      <c r="D88" s="25" t="s">
        <v>9</v>
      </c>
      <c r="E88" s="77" t="s">
        <v>136</v>
      </c>
      <c r="F88" s="77"/>
      <c r="G88" s="24" t="s">
        <v>95</v>
      </c>
      <c r="H88" s="23" t="s">
        <v>10</v>
      </c>
      <c r="I88" s="23" t="s">
        <v>94</v>
      </c>
      <c r="J88" s="23" t="s">
        <v>11</v>
      </c>
    </row>
    <row r="89" spans="1:10" ht="39" customHeight="1" x14ac:dyDescent="0.2">
      <c r="A89" s="17" t="s">
        <v>135</v>
      </c>
      <c r="B89" s="15" t="s">
        <v>36</v>
      </c>
      <c r="C89" s="17" t="s">
        <v>28</v>
      </c>
      <c r="D89" s="17" t="s">
        <v>35</v>
      </c>
      <c r="E89" s="78" t="s">
        <v>134</v>
      </c>
      <c r="F89" s="78"/>
      <c r="G89" s="16" t="s">
        <v>31</v>
      </c>
      <c r="H89" s="41">
        <v>1</v>
      </c>
      <c r="I89" s="14">
        <v>322.77999999999997</v>
      </c>
      <c r="J89" s="14">
        <v>322.77999999999997</v>
      </c>
    </row>
    <row r="90" spans="1:10" ht="24" customHeight="1" x14ac:dyDescent="0.2">
      <c r="A90" s="39" t="s">
        <v>112</v>
      </c>
      <c r="B90" s="40" t="s">
        <v>133</v>
      </c>
      <c r="C90" s="39" t="s">
        <v>80</v>
      </c>
      <c r="D90" s="39" t="s">
        <v>132</v>
      </c>
      <c r="E90" s="75" t="s">
        <v>109</v>
      </c>
      <c r="F90" s="75"/>
      <c r="G90" s="38" t="s">
        <v>131</v>
      </c>
      <c r="H90" s="37">
        <v>10</v>
      </c>
      <c r="I90" s="36">
        <v>4.3600000000000003</v>
      </c>
      <c r="J90" s="36">
        <v>43.6</v>
      </c>
    </row>
    <row r="91" spans="1:10" ht="39" customHeight="1" x14ac:dyDescent="0.2">
      <c r="A91" s="39" t="s">
        <v>112</v>
      </c>
      <c r="B91" s="40" t="s">
        <v>126</v>
      </c>
      <c r="C91" s="39" t="s">
        <v>80</v>
      </c>
      <c r="D91" s="39" t="s">
        <v>125</v>
      </c>
      <c r="E91" s="75" t="s">
        <v>109</v>
      </c>
      <c r="F91" s="75"/>
      <c r="G91" s="38" t="s">
        <v>31</v>
      </c>
      <c r="H91" s="37">
        <v>0.1</v>
      </c>
      <c r="I91" s="36">
        <v>23.74</v>
      </c>
      <c r="J91" s="36">
        <v>2.37</v>
      </c>
    </row>
    <row r="92" spans="1:10" ht="24" customHeight="1" x14ac:dyDescent="0.2">
      <c r="A92" s="39" t="s">
        <v>112</v>
      </c>
      <c r="B92" s="40" t="s">
        <v>140</v>
      </c>
      <c r="C92" s="39" t="s">
        <v>116</v>
      </c>
      <c r="D92" s="39" t="s">
        <v>139</v>
      </c>
      <c r="E92" s="75" t="s">
        <v>109</v>
      </c>
      <c r="F92" s="75"/>
      <c r="G92" s="38" t="s">
        <v>138</v>
      </c>
      <c r="H92" s="37">
        <v>0.2</v>
      </c>
      <c r="I92" s="36">
        <v>175</v>
      </c>
      <c r="J92" s="36">
        <v>35</v>
      </c>
    </row>
    <row r="93" spans="1:10" ht="24" customHeight="1" x14ac:dyDescent="0.2">
      <c r="A93" s="39" t="s">
        <v>112</v>
      </c>
      <c r="B93" s="40" t="s">
        <v>128</v>
      </c>
      <c r="C93" s="39" t="s">
        <v>28</v>
      </c>
      <c r="D93" s="39" t="s">
        <v>127</v>
      </c>
      <c r="E93" s="75" t="s">
        <v>109</v>
      </c>
      <c r="F93" s="75"/>
      <c r="G93" s="38" t="s">
        <v>122</v>
      </c>
      <c r="H93" s="37">
        <v>5</v>
      </c>
      <c r="I93" s="36">
        <v>20</v>
      </c>
      <c r="J93" s="36">
        <v>100</v>
      </c>
    </row>
    <row r="94" spans="1:10" ht="26.1" customHeight="1" x14ac:dyDescent="0.2">
      <c r="A94" s="39" t="s">
        <v>112</v>
      </c>
      <c r="B94" s="40" t="s">
        <v>130</v>
      </c>
      <c r="C94" s="39" t="s">
        <v>80</v>
      </c>
      <c r="D94" s="39" t="s">
        <v>129</v>
      </c>
      <c r="E94" s="75" t="s">
        <v>109</v>
      </c>
      <c r="F94" s="75"/>
      <c r="G94" s="38" t="s">
        <v>31</v>
      </c>
      <c r="H94" s="37">
        <v>0.5</v>
      </c>
      <c r="I94" s="36">
        <v>19.18</v>
      </c>
      <c r="J94" s="36">
        <v>9.59</v>
      </c>
    </row>
    <row r="95" spans="1:10" ht="26.1" customHeight="1" x14ac:dyDescent="0.2">
      <c r="A95" s="39" t="s">
        <v>112</v>
      </c>
      <c r="B95" s="40" t="s">
        <v>119</v>
      </c>
      <c r="C95" s="39" t="s">
        <v>80</v>
      </c>
      <c r="D95" s="39" t="s">
        <v>118</v>
      </c>
      <c r="E95" s="75" t="s">
        <v>109</v>
      </c>
      <c r="F95" s="75"/>
      <c r="G95" s="38" t="s">
        <v>31</v>
      </c>
      <c r="H95" s="37">
        <v>0.1</v>
      </c>
      <c r="I95" s="36">
        <v>62.03</v>
      </c>
      <c r="J95" s="36">
        <v>6.2</v>
      </c>
    </row>
    <row r="96" spans="1:10" ht="26.1" customHeight="1" x14ac:dyDescent="0.2">
      <c r="A96" s="39" t="s">
        <v>112</v>
      </c>
      <c r="B96" s="40" t="s">
        <v>114</v>
      </c>
      <c r="C96" s="39" t="s">
        <v>80</v>
      </c>
      <c r="D96" s="39" t="s">
        <v>113</v>
      </c>
      <c r="E96" s="75" t="s">
        <v>109</v>
      </c>
      <c r="F96" s="75"/>
      <c r="G96" s="38" t="s">
        <v>31</v>
      </c>
      <c r="H96" s="37">
        <v>10</v>
      </c>
      <c r="I96" s="36">
        <v>1.1399999999999999</v>
      </c>
      <c r="J96" s="36">
        <v>11.4</v>
      </c>
    </row>
    <row r="97" spans="1:10" ht="24" customHeight="1" x14ac:dyDescent="0.2">
      <c r="A97" s="39" t="s">
        <v>112</v>
      </c>
      <c r="B97" s="40" t="s">
        <v>124</v>
      </c>
      <c r="C97" s="39" t="s">
        <v>116</v>
      </c>
      <c r="D97" s="39" t="s">
        <v>123</v>
      </c>
      <c r="E97" s="75" t="s">
        <v>109</v>
      </c>
      <c r="F97" s="75"/>
      <c r="G97" s="38" t="s">
        <v>122</v>
      </c>
      <c r="H97" s="37">
        <v>2</v>
      </c>
      <c r="I97" s="36">
        <v>6.92</v>
      </c>
      <c r="J97" s="36">
        <v>13.84</v>
      </c>
    </row>
    <row r="98" spans="1:10" ht="24" customHeight="1" x14ac:dyDescent="0.2">
      <c r="A98" s="39" t="s">
        <v>112</v>
      </c>
      <c r="B98" s="40" t="s">
        <v>111</v>
      </c>
      <c r="C98" s="39" t="s">
        <v>80</v>
      </c>
      <c r="D98" s="39" t="s">
        <v>110</v>
      </c>
      <c r="E98" s="75" t="s">
        <v>109</v>
      </c>
      <c r="F98" s="75"/>
      <c r="G98" s="38" t="s">
        <v>108</v>
      </c>
      <c r="H98" s="37">
        <v>0.2</v>
      </c>
      <c r="I98" s="36">
        <v>53.58</v>
      </c>
      <c r="J98" s="36">
        <v>10.71</v>
      </c>
    </row>
    <row r="99" spans="1:10" ht="24" customHeight="1" x14ac:dyDescent="0.2">
      <c r="A99" s="39" t="s">
        <v>112</v>
      </c>
      <c r="B99" s="40" t="s">
        <v>117</v>
      </c>
      <c r="C99" s="39" t="s">
        <v>116</v>
      </c>
      <c r="D99" s="39" t="s">
        <v>115</v>
      </c>
      <c r="E99" s="75" t="s">
        <v>109</v>
      </c>
      <c r="F99" s="75"/>
      <c r="G99" s="38" t="s">
        <v>26</v>
      </c>
      <c r="H99" s="37">
        <v>2</v>
      </c>
      <c r="I99" s="36">
        <v>40</v>
      </c>
      <c r="J99" s="36">
        <v>80</v>
      </c>
    </row>
    <row r="100" spans="1:10" ht="24" customHeight="1" x14ac:dyDescent="0.2">
      <c r="A100" s="39" t="s">
        <v>112</v>
      </c>
      <c r="B100" s="40" t="s">
        <v>121</v>
      </c>
      <c r="C100" s="39" t="s">
        <v>80</v>
      </c>
      <c r="D100" s="39" t="s">
        <v>120</v>
      </c>
      <c r="E100" s="75" t="s">
        <v>109</v>
      </c>
      <c r="F100" s="75"/>
      <c r="G100" s="38" t="s">
        <v>108</v>
      </c>
      <c r="H100" s="37">
        <v>0.2</v>
      </c>
      <c r="I100" s="36">
        <v>50.35</v>
      </c>
      <c r="J100" s="36">
        <v>10.07</v>
      </c>
    </row>
    <row r="101" spans="1:10" x14ac:dyDescent="0.2">
      <c r="A101" s="35"/>
      <c r="B101" s="35"/>
      <c r="C101" s="35"/>
      <c r="D101" s="35"/>
      <c r="E101" s="35" t="s">
        <v>107</v>
      </c>
      <c r="F101" s="34">
        <v>0</v>
      </c>
      <c r="G101" s="35" t="s">
        <v>106</v>
      </c>
      <c r="H101" s="34">
        <v>0</v>
      </c>
      <c r="I101" s="35" t="s">
        <v>105</v>
      </c>
      <c r="J101" s="34">
        <v>0</v>
      </c>
    </row>
    <row r="102" spans="1:10" x14ac:dyDescent="0.2">
      <c r="A102" s="35"/>
      <c r="B102" s="35"/>
      <c r="C102" s="35"/>
      <c r="D102" s="35"/>
      <c r="E102" s="35" t="s">
        <v>104</v>
      </c>
      <c r="F102" s="34">
        <v>73.849999999999994</v>
      </c>
      <c r="G102" s="35"/>
      <c r="H102" s="76" t="s">
        <v>103</v>
      </c>
      <c r="I102" s="76"/>
      <c r="J102" s="34">
        <v>396.63</v>
      </c>
    </row>
    <row r="103" spans="1:10" ht="50.1" customHeight="1" thickBot="1" x14ac:dyDescent="0.25">
      <c r="A103" s="29"/>
      <c r="B103" s="29"/>
      <c r="C103" s="29"/>
      <c r="D103" s="29"/>
      <c r="E103" s="29"/>
      <c r="F103" s="29"/>
      <c r="G103" s="29" t="s">
        <v>102</v>
      </c>
      <c r="H103" s="33" t="s">
        <v>163</v>
      </c>
      <c r="I103" s="29" t="s">
        <v>100</v>
      </c>
      <c r="J103" s="28">
        <v>4362.93</v>
      </c>
    </row>
    <row r="104" spans="1:10" ht="0.95" customHeight="1" thickTop="1" x14ac:dyDescent="0.2">
      <c r="A104" s="32"/>
      <c r="B104" s="32"/>
      <c r="C104" s="32"/>
      <c r="D104" s="32"/>
      <c r="E104" s="32"/>
      <c r="F104" s="32"/>
      <c r="G104" s="32"/>
      <c r="H104" s="32"/>
      <c r="I104" s="32"/>
      <c r="J104" s="32"/>
    </row>
    <row r="105" spans="1:10" ht="18" customHeight="1" x14ac:dyDescent="0.2">
      <c r="A105" s="25" t="s">
        <v>73</v>
      </c>
      <c r="B105" s="23" t="s">
        <v>97</v>
      </c>
      <c r="C105" s="25" t="s">
        <v>96</v>
      </c>
      <c r="D105" s="25" t="s">
        <v>9</v>
      </c>
      <c r="E105" s="77" t="s">
        <v>136</v>
      </c>
      <c r="F105" s="77"/>
      <c r="G105" s="24" t="s">
        <v>95</v>
      </c>
      <c r="H105" s="23" t="s">
        <v>10</v>
      </c>
      <c r="I105" s="23" t="s">
        <v>94</v>
      </c>
      <c r="J105" s="23" t="s">
        <v>11</v>
      </c>
    </row>
    <row r="106" spans="1:10" ht="51.95" customHeight="1" x14ac:dyDescent="0.2">
      <c r="A106" s="17" t="s">
        <v>135</v>
      </c>
      <c r="B106" s="15" t="s">
        <v>72</v>
      </c>
      <c r="C106" s="17" t="s">
        <v>28</v>
      </c>
      <c r="D106" s="17" t="s">
        <v>71</v>
      </c>
      <c r="E106" s="78" t="s">
        <v>142</v>
      </c>
      <c r="F106" s="78"/>
      <c r="G106" s="16" t="s">
        <v>31</v>
      </c>
      <c r="H106" s="41">
        <v>1</v>
      </c>
      <c r="I106" s="14">
        <v>1850.91</v>
      </c>
      <c r="J106" s="14">
        <v>1850.91</v>
      </c>
    </row>
    <row r="107" spans="1:10" ht="24" customHeight="1" x14ac:dyDescent="0.2">
      <c r="A107" s="39" t="s">
        <v>112</v>
      </c>
      <c r="B107" s="40" t="s">
        <v>128</v>
      </c>
      <c r="C107" s="39" t="s">
        <v>28</v>
      </c>
      <c r="D107" s="39" t="s">
        <v>127</v>
      </c>
      <c r="E107" s="75" t="s">
        <v>109</v>
      </c>
      <c r="F107" s="75"/>
      <c r="G107" s="38" t="s">
        <v>122</v>
      </c>
      <c r="H107" s="37">
        <v>80</v>
      </c>
      <c r="I107" s="36">
        <v>20</v>
      </c>
      <c r="J107" s="36">
        <v>1600</v>
      </c>
    </row>
    <row r="108" spans="1:10" ht="26.1" customHeight="1" x14ac:dyDescent="0.2">
      <c r="A108" s="39" t="s">
        <v>112</v>
      </c>
      <c r="B108" s="40" t="s">
        <v>119</v>
      </c>
      <c r="C108" s="39" t="s">
        <v>80</v>
      </c>
      <c r="D108" s="39" t="s">
        <v>118</v>
      </c>
      <c r="E108" s="75" t="s">
        <v>109</v>
      </c>
      <c r="F108" s="75"/>
      <c r="G108" s="38" t="s">
        <v>31</v>
      </c>
      <c r="H108" s="37">
        <v>0.15</v>
      </c>
      <c r="I108" s="36">
        <v>62.03</v>
      </c>
      <c r="J108" s="36">
        <v>9.3000000000000007</v>
      </c>
    </row>
    <row r="109" spans="1:10" ht="26.1" customHeight="1" x14ac:dyDescent="0.2">
      <c r="A109" s="39" t="s">
        <v>112</v>
      </c>
      <c r="B109" s="40" t="s">
        <v>114</v>
      </c>
      <c r="C109" s="39" t="s">
        <v>80</v>
      </c>
      <c r="D109" s="39" t="s">
        <v>113</v>
      </c>
      <c r="E109" s="75" t="s">
        <v>109</v>
      </c>
      <c r="F109" s="75"/>
      <c r="G109" s="38" t="s">
        <v>31</v>
      </c>
      <c r="H109" s="37">
        <v>30</v>
      </c>
      <c r="I109" s="36">
        <v>1.1399999999999999</v>
      </c>
      <c r="J109" s="36">
        <v>34.200000000000003</v>
      </c>
    </row>
    <row r="110" spans="1:10" ht="26.1" customHeight="1" x14ac:dyDescent="0.2">
      <c r="A110" s="39" t="s">
        <v>112</v>
      </c>
      <c r="B110" s="40" t="s">
        <v>130</v>
      </c>
      <c r="C110" s="39" t="s">
        <v>80</v>
      </c>
      <c r="D110" s="39" t="s">
        <v>129</v>
      </c>
      <c r="E110" s="75" t="s">
        <v>109</v>
      </c>
      <c r="F110" s="75"/>
      <c r="G110" s="38" t="s">
        <v>31</v>
      </c>
      <c r="H110" s="37">
        <v>2</v>
      </c>
      <c r="I110" s="36">
        <v>19.18</v>
      </c>
      <c r="J110" s="36">
        <v>38.36</v>
      </c>
    </row>
    <row r="111" spans="1:10" ht="24" customHeight="1" x14ac:dyDescent="0.2">
      <c r="A111" s="39" t="s">
        <v>112</v>
      </c>
      <c r="B111" s="40" t="s">
        <v>121</v>
      </c>
      <c r="C111" s="39" t="s">
        <v>80</v>
      </c>
      <c r="D111" s="39" t="s">
        <v>120</v>
      </c>
      <c r="E111" s="75" t="s">
        <v>109</v>
      </c>
      <c r="F111" s="75"/>
      <c r="G111" s="38" t="s">
        <v>108</v>
      </c>
      <c r="H111" s="37">
        <v>0.3</v>
      </c>
      <c r="I111" s="36">
        <v>50.35</v>
      </c>
      <c r="J111" s="36">
        <v>15.1</v>
      </c>
    </row>
    <row r="112" spans="1:10" ht="24" customHeight="1" x14ac:dyDescent="0.2">
      <c r="A112" s="39" t="s">
        <v>112</v>
      </c>
      <c r="B112" s="40" t="s">
        <v>111</v>
      </c>
      <c r="C112" s="39" t="s">
        <v>80</v>
      </c>
      <c r="D112" s="39" t="s">
        <v>110</v>
      </c>
      <c r="E112" s="75" t="s">
        <v>109</v>
      </c>
      <c r="F112" s="75"/>
      <c r="G112" s="38" t="s">
        <v>108</v>
      </c>
      <c r="H112" s="37">
        <v>0.3</v>
      </c>
      <c r="I112" s="36">
        <v>53.58</v>
      </c>
      <c r="J112" s="36">
        <v>16.07</v>
      </c>
    </row>
    <row r="113" spans="1:10" ht="24" customHeight="1" x14ac:dyDescent="0.2">
      <c r="A113" s="39" t="s">
        <v>112</v>
      </c>
      <c r="B113" s="40" t="s">
        <v>133</v>
      </c>
      <c r="C113" s="39" t="s">
        <v>80</v>
      </c>
      <c r="D113" s="39" t="s">
        <v>132</v>
      </c>
      <c r="E113" s="75" t="s">
        <v>109</v>
      </c>
      <c r="F113" s="75"/>
      <c r="G113" s="38" t="s">
        <v>131</v>
      </c>
      <c r="H113" s="37">
        <v>30</v>
      </c>
      <c r="I113" s="36">
        <v>4.3600000000000003</v>
      </c>
      <c r="J113" s="36">
        <v>130.80000000000001</v>
      </c>
    </row>
    <row r="114" spans="1:10" ht="39" customHeight="1" x14ac:dyDescent="0.2">
      <c r="A114" s="39" t="s">
        <v>112</v>
      </c>
      <c r="B114" s="40" t="s">
        <v>126</v>
      </c>
      <c r="C114" s="39" t="s">
        <v>80</v>
      </c>
      <c r="D114" s="39" t="s">
        <v>125</v>
      </c>
      <c r="E114" s="75" t="s">
        <v>109</v>
      </c>
      <c r="F114" s="75"/>
      <c r="G114" s="38" t="s">
        <v>31</v>
      </c>
      <c r="H114" s="37">
        <v>0.1</v>
      </c>
      <c r="I114" s="36">
        <v>23.74</v>
      </c>
      <c r="J114" s="36">
        <v>2.37</v>
      </c>
    </row>
    <row r="115" spans="1:10" ht="26.1" customHeight="1" x14ac:dyDescent="0.2">
      <c r="A115" s="39" t="s">
        <v>112</v>
      </c>
      <c r="B115" s="40" t="s">
        <v>159</v>
      </c>
      <c r="C115" s="39" t="s">
        <v>80</v>
      </c>
      <c r="D115" s="39" t="s">
        <v>158</v>
      </c>
      <c r="E115" s="75" t="s">
        <v>109</v>
      </c>
      <c r="F115" s="75"/>
      <c r="G115" s="38" t="s">
        <v>157</v>
      </c>
      <c r="H115" s="37">
        <v>0.15</v>
      </c>
      <c r="I115" s="36">
        <v>31.44</v>
      </c>
      <c r="J115" s="36">
        <v>4.71</v>
      </c>
    </row>
    <row r="116" spans="1:10" x14ac:dyDescent="0.2">
      <c r="A116" s="35"/>
      <c r="B116" s="35"/>
      <c r="C116" s="35"/>
      <c r="D116" s="35"/>
      <c r="E116" s="35" t="s">
        <v>107</v>
      </c>
      <c r="F116" s="34">
        <v>0</v>
      </c>
      <c r="G116" s="35" t="s">
        <v>106</v>
      </c>
      <c r="H116" s="34">
        <v>0</v>
      </c>
      <c r="I116" s="35" t="s">
        <v>105</v>
      </c>
      <c r="J116" s="34">
        <v>0</v>
      </c>
    </row>
    <row r="117" spans="1:10" x14ac:dyDescent="0.2">
      <c r="A117" s="35"/>
      <c r="B117" s="35"/>
      <c r="C117" s="35"/>
      <c r="D117" s="35"/>
      <c r="E117" s="35" t="s">
        <v>104</v>
      </c>
      <c r="F117" s="34">
        <v>423.48</v>
      </c>
      <c r="G117" s="35"/>
      <c r="H117" s="76" t="s">
        <v>103</v>
      </c>
      <c r="I117" s="76"/>
      <c r="J117" s="34">
        <v>2274.39</v>
      </c>
    </row>
    <row r="118" spans="1:10" ht="50.1" customHeight="1" thickBot="1" x14ac:dyDescent="0.25">
      <c r="A118" s="29"/>
      <c r="B118" s="29"/>
      <c r="C118" s="29"/>
      <c r="D118" s="29"/>
      <c r="E118" s="29"/>
      <c r="F118" s="29"/>
      <c r="G118" s="29" t="s">
        <v>102</v>
      </c>
      <c r="H118" s="33" t="s">
        <v>137</v>
      </c>
      <c r="I118" s="29" t="s">
        <v>100</v>
      </c>
      <c r="J118" s="28">
        <v>2274.39</v>
      </c>
    </row>
    <row r="119" spans="1:10" ht="0.95" customHeight="1" thickTop="1" x14ac:dyDescent="0.2">
      <c r="A119" s="32"/>
      <c r="B119" s="32"/>
      <c r="C119" s="32"/>
      <c r="D119" s="32"/>
      <c r="E119" s="32"/>
      <c r="F119" s="32"/>
      <c r="G119" s="32"/>
      <c r="H119" s="32"/>
      <c r="I119" s="32"/>
      <c r="J119" s="32"/>
    </row>
    <row r="120" spans="1:10" ht="18" customHeight="1" x14ac:dyDescent="0.2">
      <c r="A120" s="25" t="s">
        <v>70</v>
      </c>
      <c r="B120" s="23" t="s">
        <v>97</v>
      </c>
      <c r="C120" s="25" t="s">
        <v>96</v>
      </c>
      <c r="D120" s="25" t="s">
        <v>9</v>
      </c>
      <c r="E120" s="77" t="s">
        <v>136</v>
      </c>
      <c r="F120" s="77"/>
      <c r="G120" s="24" t="s">
        <v>95</v>
      </c>
      <c r="H120" s="23" t="s">
        <v>10</v>
      </c>
      <c r="I120" s="23" t="s">
        <v>94</v>
      </c>
      <c r="J120" s="23" t="s">
        <v>11</v>
      </c>
    </row>
    <row r="121" spans="1:10" ht="39" customHeight="1" x14ac:dyDescent="0.2">
      <c r="A121" s="17" t="s">
        <v>135</v>
      </c>
      <c r="B121" s="15" t="s">
        <v>69</v>
      </c>
      <c r="C121" s="17" t="s">
        <v>28</v>
      </c>
      <c r="D121" s="17" t="s">
        <v>68</v>
      </c>
      <c r="E121" s="78" t="s">
        <v>142</v>
      </c>
      <c r="F121" s="78"/>
      <c r="G121" s="16" t="s">
        <v>31</v>
      </c>
      <c r="H121" s="41">
        <v>1</v>
      </c>
      <c r="I121" s="14">
        <v>1721.87</v>
      </c>
      <c r="J121" s="14">
        <v>1721.87</v>
      </c>
    </row>
    <row r="122" spans="1:10" ht="24" customHeight="1" x14ac:dyDescent="0.2">
      <c r="A122" s="39" t="s">
        <v>112</v>
      </c>
      <c r="B122" s="40" t="s">
        <v>121</v>
      </c>
      <c r="C122" s="39" t="s">
        <v>80</v>
      </c>
      <c r="D122" s="39" t="s">
        <v>120</v>
      </c>
      <c r="E122" s="75" t="s">
        <v>109</v>
      </c>
      <c r="F122" s="75"/>
      <c r="G122" s="38" t="s">
        <v>108</v>
      </c>
      <c r="H122" s="37">
        <v>0.5</v>
      </c>
      <c r="I122" s="36">
        <v>50.35</v>
      </c>
      <c r="J122" s="36">
        <v>25.17</v>
      </c>
    </row>
    <row r="123" spans="1:10" ht="26.1" customHeight="1" x14ac:dyDescent="0.2">
      <c r="A123" s="39" t="s">
        <v>112</v>
      </c>
      <c r="B123" s="40" t="s">
        <v>162</v>
      </c>
      <c r="C123" s="39" t="s">
        <v>80</v>
      </c>
      <c r="D123" s="39" t="s">
        <v>161</v>
      </c>
      <c r="E123" s="75" t="s">
        <v>109</v>
      </c>
      <c r="F123" s="75"/>
      <c r="G123" s="38" t="s">
        <v>131</v>
      </c>
      <c r="H123" s="37">
        <v>11</v>
      </c>
      <c r="I123" s="36">
        <v>63.58</v>
      </c>
      <c r="J123" s="36">
        <v>699.38</v>
      </c>
    </row>
    <row r="124" spans="1:10" ht="24" customHeight="1" x14ac:dyDescent="0.2">
      <c r="A124" s="39" t="s">
        <v>112</v>
      </c>
      <c r="B124" s="40" t="s">
        <v>111</v>
      </c>
      <c r="C124" s="39" t="s">
        <v>80</v>
      </c>
      <c r="D124" s="39" t="s">
        <v>110</v>
      </c>
      <c r="E124" s="75" t="s">
        <v>109</v>
      </c>
      <c r="F124" s="75"/>
      <c r="G124" s="38" t="s">
        <v>108</v>
      </c>
      <c r="H124" s="37">
        <v>0.5</v>
      </c>
      <c r="I124" s="36">
        <v>53.58</v>
      </c>
      <c r="J124" s="36">
        <v>26.79</v>
      </c>
    </row>
    <row r="125" spans="1:10" ht="26.1" customHeight="1" x14ac:dyDescent="0.2">
      <c r="A125" s="39" t="s">
        <v>112</v>
      </c>
      <c r="B125" s="40" t="s">
        <v>148</v>
      </c>
      <c r="C125" s="39" t="s">
        <v>28</v>
      </c>
      <c r="D125" s="39" t="s">
        <v>147</v>
      </c>
      <c r="E125" s="75" t="s">
        <v>109</v>
      </c>
      <c r="F125" s="75"/>
      <c r="G125" s="38" t="s">
        <v>131</v>
      </c>
      <c r="H125" s="37">
        <v>128</v>
      </c>
      <c r="I125" s="36">
        <v>5.5</v>
      </c>
      <c r="J125" s="36">
        <v>704</v>
      </c>
    </row>
    <row r="126" spans="1:10" ht="26.1" customHeight="1" x14ac:dyDescent="0.2">
      <c r="A126" s="39" t="s">
        <v>112</v>
      </c>
      <c r="B126" s="40" t="s">
        <v>114</v>
      </c>
      <c r="C126" s="39" t="s">
        <v>80</v>
      </c>
      <c r="D126" s="39" t="s">
        <v>113</v>
      </c>
      <c r="E126" s="75" t="s">
        <v>109</v>
      </c>
      <c r="F126" s="75"/>
      <c r="G126" s="38" t="s">
        <v>31</v>
      </c>
      <c r="H126" s="37">
        <v>120</v>
      </c>
      <c r="I126" s="36">
        <v>1.1399999999999999</v>
      </c>
      <c r="J126" s="36">
        <v>136.80000000000001</v>
      </c>
    </row>
    <row r="127" spans="1:10" ht="26.1" customHeight="1" x14ac:dyDescent="0.2">
      <c r="A127" s="39" t="s">
        <v>112</v>
      </c>
      <c r="B127" s="40" t="s">
        <v>159</v>
      </c>
      <c r="C127" s="39" t="s">
        <v>80</v>
      </c>
      <c r="D127" s="39" t="s">
        <v>158</v>
      </c>
      <c r="E127" s="75" t="s">
        <v>109</v>
      </c>
      <c r="F127" s="75"/>
      <c r="G127" s="38" t="s">
        <v>157</v>
      </c>
      <c r="H127" s="37">
        <v>0.2</v>
      </c>
      <c r="I127" s="36">
        <v>31.44</v>
      </c>
      <c r="J127" s="36">
        <v>6.28</v>
      </c>
    </row>
    <row r="128" spans="1:10" ht="26.1" customHeight="1" x14ac:dyDescent="0.2">
      <c r="A128" s="39" t="s">
        <v>112</v>
      </c>
      <c r="B128" s="40" t="s">
        <v>130</v>
      </c>
      <c r="C128" s="39" t="s">
        <v>80</v>
      </c>
      <c r="D128" s="39" t="s">
        <v>129</v>
      </c>
      <c r="E128" s="75" t="s">
        <v>109</v>
      </c>
      <c r="F128" s="75"/>
      <c r="G128" s="38" t="s">
        <v>31</v>
      </c>
      <c r="H128" s="37">
        <v>0.15</v>
      </c>
      <c r="I128" s="36">
        <v>19.18</v>
      </c>
      <c r="J128" s="36">
        <v>2.87</v>
      </c>
    </row>
    <row r="129" spans="1:10" ht="39" customHeight="1" x14ac:dyDescent="0.2">
      <c r="A129" s="39" t="s">
        <v>112</v>
      </c>
      <c r="B129" s="40" t="s">
        <v>126</v>
      </c>
      <c r="C129" s="39" t="s">
        <v>80</v>
      </c>
      <c r="D129" s="39" t="s">
        <v>125</v>
      </c>
      <c r="E129" s="75" t="s">
        <v>109</v>
      </c>
      <c r="F129" s="75"/>
      <c r="G129" s="38" t="s">
        <v>31</v>
      </c>
      <c r="H129" s="37">
        <v>0.1</v>
      </c>
      <c r="I129" s="36">
        <v>23.74</v>
      </c>
      <c r="J129" s="36">
        <v>2.37</v>
      </c>
    </row>
    <row r="130" spans="1:10" ht="24" customHeight="1" x14ac:dyDescent="0.2">
      <c r="A130" s="39" t="s">
        <v>112</v>
      </c>
      <c r="B130" s="40" t="s">
        <v>133</v>
      </c>
      <c r="C130" s="39" t="s">
        <v>80</v>
      </c>
      <c r="D130" s="39" t="s">
        <v>132</v>
      </c>
      <c r="E130" s="75" t="s">
        <v>109</v>
      </c>
      <c r="F130" s="75"/>
      <c r="G130" s="38" t="s">
        <v>131</v>
      </c>
      <c r="H130" s="37">
        <v>20</v>
      </c>
      <c r="I130" s="36">
        <v>4.3600000000000003</v>
      </c>
      <c r="J130" s="36">
        <v>87.2</v>
      </c>
    </row>
    <row r="131" spans="1:10" ht="26.1" customHeight="1" x14ac:dyDescent="0.2">
      <c r="A131" s="39" t="s">
        <v>112</v>
      </c>
      <c r="B131" s="40" t="s">
        <v>119</v>
      </c>
      <c r="C131" s="39" t="s">
        <v>80</v>
      </c>
      <c r="D131" s="39" t="s">
        <v>118</v>
      </c>
      <c r="E131" s="75" t="s">
        <v>109</v>
      </c>
      <c r="F131" s="75"/>
      <c r="G131" s="38" t="s">
        <v>31</v>
      </c>
      <c r="H131" s="37">
        <v>0.5</v>
      </c>
      <c r="I131" s="36">
        <v>62.03</v>
      </c>
      <c r="J131" s="36">
        <v>31.01</v>
      </c>
    </row>
    <row r="132" spans="1:10" x14ac:dyDescent="0.2">
      <c r="A132" s="35"/>
      <c r="B132" s="35"/>
      <c r="C132" s="35"/>
      <c r="D132" s="35"/>
      <c r="E132" s="35" t="s">
        <v>107</v>
      </c>
      <c r="F132" s="34">
        <v>0</v>
      </c>
      <c r="G132" s="35" t="s">
        <v>106</v>
      </c>
      <c r="H132" s="34">
        <v>0</v>
      </c>
      <c r="I132" s="35" t="s">
        <v>105</v>
      </c>
      <c r="J132" s="34">
        <v>0</v>
      </c>
    </row>
    <row r="133" spans="1:10" x14ac:dyDescent="0.2">
      <c r="A133" s="35"/>
      <c r="B133" s="35"/>
      <c r="C133" s="35"/>
      <c r="D133" s="35"/>
      <c r="E133" s="35" t="s">
        <v>104</v>
      </c>
      <c r="F133" s="34">
        <v>393.96</v>
      </c>
      <c r="G133" s="35"/>
      <c r="H133" s="76" t="s">
        <v>103</v>
      </c>
      <c r="I133" s="76"/>
      <c r="J133" s="34">
        <v>2115.83</v>
      </c>
    </row>
    <row r="134" spans="1:10" ht="50.1" customHeight="1" thickBot="1" x14ac:dyDescent="0.25">
      <c r="A134" s="29"/>
      <c r="B134" s="29"/>
      <c r="C134" s="29"/>
      <c r="D134" s="29"/>
      <c r="E134" s="29"/>
      <c r="F134" s="29"/>
      <c r="G134" s="29" t="s">
        <v>102</v>
      </c>
      <c r="H134" s="33" t="s">
        <v>137</v>
      </c>
      <c r="I134" s="29" t="s">
        <v>100</v>
      </c>
      <c r="J134" s="28">
        <v>2115.83</v>
      </c>
    </row>
    <row r="135" spans="1:10" ht="0.95" customHeight="1" thickTop="1" x14ac:dyDescent="0.2">
      <c r="A135" s="32"/>
      <c r="B135" s="32"/>
      <c r="C135" s="32"/>
      <c r="D135" s="32"/>
      <c r="E135" s="32"/>
      <c r="F135" s="32"/>
      <c r="G135" s="32"/>
      <c r="H135" s="32"/>
      <c r="I135" s="32"/>
      <c r="J135" s="32"/>
    </row>
    <row r="136" spans="1:10" ht="18" customHeight="1" x14ac:dyDescent="0.2">
      <c r="A136" s="25" t="s">
        <v>67</v>
      </c>
      <c r="B136" s="23" t="s">
        <v>97</v>
      </c>
      <c r="C136" s="25" t="s">
        <v>96</v>
      </c>
      <c r="D136" s="25" t="s">
        <v>9</v>
      </c>
      <c r="E136" s="77" t="s">
        <v>136</v>
      </c>
      <c r="F136" s="77"/>
      <c r="G136" s="24" t="s">
        <v>95</v>
      </c>
      <c r="H136" s="23" t="s">
        <v>10</v>
      </c>
      <c r="I136" s="23" t="s">
        <v>94</v>
      </c>
      <c r="J136" s="23" t="s">
        <v>11</v>
      </c>
    </row>
    <row r="137" spans="1:10" ht="26.1" customHeight="1" x14ac:dyDescent="0.2">
      <c r="A137" s="17" t="s">
        <v>135</v>
      </c>
      <c r="B137" s="15" t="s">
        <v>66</v>
      </c>
      <c r="C137" s="17" t="s">
        <v>28</v>
      </c>
      <c r="D137" s="17" t="s">
        <v>65</v>
      </c>
      <c r="E137" s="78" t="s">
        <v>142</v>
      </c>
      <c r="F137" s="78"/>
      <c r="G137" s="16" t="s">
        <v>31</v>
      </c>
      <c r="H137" s="41">
        <v>1</v>
      </c>
      <c r="I137" s="14">
        <v>1973.59</v>
      </c>
      <c r="J137" s="14">
        <v>1973.59</v>
      </c>
    </row>
    <row r="138" spans="1:10" ht="24" customHeight="1" x14ac:dyDescent="0.2">
      <c r="A138" s="39" t="s">
        <v>112</v>
      </c>
      <c r="B138" s="40" t="s">
        <v>117</v>
      </c>
      <c r="C138" s="39" t="s">
        <v>116</v>
      </c>
      <c r="D138" s="39" t="s">
        <v>115</v>
      </c>
      <c r="E138" s="75" t="s">
        <v>109</v>
      </c>
      <c r="F138" s="75"/>
      <c r="G138" s="38" t="s">
        <v>26</v>
      </c>
      <c r="H138" s="37">
        <v>1</v>
      </c>
      <c r="I138" s="36">
        <v>40</v>
      </c>
      <c r="J138" s="36">
        <v>40</v>
      </c>
    </row>
    <row r="139" spans="1:10" ht="26.1" customHeight="1" x14ac:dyDescent="0.2">
      <c r="A139" s="39" t="s">
        <v>112</v>
      </c>
      <c r="B139" s="40" t="s">
        <v>156</v>
      </c>
      <c r="C139" s="39" t="s">
        <v>116</v>
      </c>
      <c r="D139" s="39" t="s">
        <v>155</v>
      </c>
      <c r="E139" s="75" t="s">
        <v>109</v>
      </c>
      <c r="F139" s="75"/>
      <c r="G139" s="38" t="s">
        <v>26</v>
      </c>
      <c r="H139" s="37">
        <v>1</v>
      </c>
      <c r="I139" s="36">
        <v>125.96</v>
      </c>
      <c r="J139" s="36">
        <v>125.96</v>
      </c>
    </row>
    <row r="140" spans="1:10" ht="24" customHeight="1" x14ac:dyDescent="0.2">
      <c r="A140" s="39" t="s">
        <v>112</v>
      </c>
      <c r="B140" s="40" t="s">
        <v>133</v>
      </c>
      <c r="C140" s="39" t="s">
        <v>80</v>
      </c>
      <c r="D140" s="39" t="s">
        <v>132</v>
      </c>
      <c r="E140" s="75" t="s">
        <v>109</v>
      </c>
      <c r="F140" s="75"/>
      <c r="G140" s="38" t="s">
        <v>131</v>
      </c>
      <c r="H140" s="37">
        <v>200</v>
      </c>
      <c r="I140" s="36">
        <v>4.3600000000000003</v>
      </c>
      <c r="J140" s="36">
        <v>872</v>
      </c>
    </row>
    <row r="141" spans="1:10" ht="26.1" customHeight="1" x14ac:dyDescent="0.2">
      <c r="A141" s="39" t="s">
        <v>112</v>
      </c>
      <c r="B141" s="40" t="s">
        <v>130</v>
      </c>
      <c r="C141" s="39" t="s">
        <v>80</v>
      </c>
      <c r="D141" s="39" t="s">
        <v>129</v>
      </c>
      <c r="E141" s="75" t="s">
        <v>109</v>
      </c>
      <c r="F141" s="75"/>
      <c r="G141" s="38" t="s">
        <v>31</v>
      </c>
      <c r="H141" s="37">
        <v>1</v>
      </c>
      <c r="I141" s="36">
        <v>19.18</v>
      </c>
      <c r="J141" s="36">
        <v>19.18</v>
      </c>
    </row>
    <row r="142" spans="1:10" ht="26.1" customHeight="1" x14ac:dyDescent="0.2">
      <c r="A142" s="39" t="s">
        <v>112</v>
      </c>
      <c r="B142" s="40" t="s">
        <v>148</v>
      </c>
      <c r="C142" s="39" t="s">
        <v>28</v>
      </c>
      <c r="D142" s="39" t="s">
        <v>147</v>
      </c>
      <c r="E142" s="75" t="s">
        <v>109</v>
      </c>
      <c r="F142" s="75"/>
      <c r="G142" s="38" t="s">
        <v>131</v>
      </c>
      <c r="H142" s="37">
        <v>50</v>
      </c>
      <c r="I142" s="36">
        <v>5.5</v>
      </c>
      <c r="J142" s="36">
        <v>275</v>
      </c>
    </row>
    <row r="143" spans="1:10" ht="39" customHeight="1" x14ac:dyDescent="0.2">
      <c r="A143" s="39" t="s">
        <v>112</v>
      </c>
      <c r="B143" s="40" t="s">
        <v>126</v>
      </c>
      <c r="C143" s="39" t="s">
        <v>80</v>
      </c>
      <c r="D143" s="39" t="s">
        <v>125</v>
      </c>
      <c r="E143" s="75" t="s">
        <v>109</v>
      </c>
      <c r="F143" s="75"/>
      <c r="G143" s="38" t="s">
        <v>31</v>
      </c>
      <c r="H143" s="37">
        <v>0.1</v>
      </c>
      <c r="I143" s="36">
        <v>23.74</v>
      </c>
      <c r="J143" s="36">
        <v>2.37</v>
      </c>
    </row>
    <row r="144" spans="1:10" ht="26.1" customHeight="1" x14ac:dyDescent="0.2">
      <c r="A144" s="39" t="s">
        <v>112</v>
      </c>
      <c r="B144" s="40" t="s">
        <v>159</v>
      </c>
      <c r="C144" s="39" t="s">
        <v>80</v>
      </c>
      <c r="D144" s="39" t="s">
        <v>158</v>
      </c>
      <c r="E144" s="75" t="s">
        <v>109</v>
      </c>
      <c r="F144" s="75"/>
      <c r="G144" s="38" t="s">
        <v>157</v>
      </c>
      <c r="H144" s="37">
        <v>0.3</v>
      </c>
      <c r="I144" s="36">
        <v>31.44</v>
      </c>
      <c r="J144" s="36">
        <v>9.43</v>
      </c>
    </row>
    <row r="145" spans="1:10" ht="24" customHeight="1" x14ac:dyDescent="0.2">
      <c r="A145" s="39" t="s">
        <v>112</v>
      </c>
      <c r="B145" s="40" t="s">
        <v>121</v>
      </c>
      <c r="C145" s="39" t="s">
        <v>80</v>
      </c>
      <c r="D145" s="39" t="s">
        <v>120</v>
      </c>
      <c r="E145" s="75" t="s">
        <v>109</v>
      </c>
      <c r="F145" s="75"/>
      <c r="G145" s="38" t="s">
        <v>108</v>
      </c>
      <c r="H145" s="37">
        <v>0.3</v>
      </c>
      <c r="I145" s="36">
        <v>50.35</v>
      </c>
      <c r="J145" s="36">
        <v>15.1</v>
      </c>
    </row>
    <row r="146" spans="1:10" ht="24" customHeight="1" x14ac:dyDescent="0.2">
      <c r="A146" s="39" t="s">
        <v>112</v>
      </c>
      <c r="B146" s="40" t="s">
        <v>111</v>
      </c>
      <c r="C146" s="39" t="s">
        <v>80</v>
      </c>
      <c r="D146" s="39" t="s">
        <v>110</v>
      </c>
      <c r="E146" s="75" t="s">
        <v>109</v>
      </c>
      <c r="F146" s="75"/>
      <c r="G146" s="38" t="s">
        <v>108</v>
      </c>
      <c r="H146" s="37">
        <v>0.3</v>
      </c>
      <c r="I146" s="36">
        <v>53.58</v>
      </c>
      <c r="J146" s="36">
        <v>16.07</v>
      </c>
    </row>
    <row r="147" spans="1:10" ht="26.1" customHeight="1" x14ac:dyDescent="0.2">
      <c r="A147" s="39" t="s">
        <v>112</v>
      </c>
      <c r="B147" s="40" t="s">
        <v>119</v>
      </c>
      <c r="C147" s="39" t="s">
        <v>80</v>
      </c>
      <c r="D147" s="39" t="s">
        <v>118</v>
      </c>
      <c r="E147" s="75" t="s">
        <v>109</v>
      </c>
      <c r="F147" s="75"/>
      <c r="G147" s="38" t="s">
        <v>31</v>
      </c>
      <c r="H147" s="37">
        <v>0.24</v>
      </c>
      <c r="I147" s="36">
        <v>62.03</v>
      </c>
      <c r="J147" s="36">
        <v>14.88</v>
      </c>
    </row>
    <row r="148" spans="1:10" ht="26.1" customHeight="1" x14ac:dyDescent="0.2">
      <c r="A148" s="39" t="s">
        <v>112</v>
      </c>
      <c r="B148" s="40" t="s">
        <v>114</v>
      </c>
      <c r="C148" s="39" t="s">
        <v>80</v>
      </c>
      <c r="D148" s="39" t="s">
        <v>113</v>
      </c>
      <c r="E148" s="75" t="s">
        <v>109</v>
      </c>
      <c r="F148" s="75"/>
      <c r="G148" s="38" t="s">
        <v>31</v>
      </c>
      <c r="H148" s="37">
        <v>200</v>
      </c>
      <c r="I148" s="36">
        <v>1.1399999999999999</v>
      </c>
      <c r="J148" s="36">
        <v>228</v>
      </c>
    </row>
    <row r="149" spans="1:10" ht="24" customHeight="1" x14ac:dyDescent="0.2">
      <c r="A149" s="39" t="s">
        <v>112</v>
      </c>
      <c r="B149" s="40" t="s">
        <v>160</v>
      </c>
      <c r="C149" s="39" t="s">
        <v>116</v>
      </c>
      <c r="D149" s="39" t="s">
        <v>127</v>
      </c>
      <c r="E149" s="75" t="s">
        <v>109</v>
      </c>
      <c r="F149" s="75"/>
      <c r="G149" s="38" t="s">
        <v>122</v>
      </c>
      <c r="H149" s="37">
        <v>15</v>
      </c>
      <c r="I149" s="36">
        <v>17.899999999999999</v>
      </c>
      <c r="J149" s="36">
        <v>268.5</v>
      </c>
    </row>
    <row r="150" spans="1:10" ht="24" customHeight="1" x14ac:dyDescent="0.2">
      <c r="A150" s="39" t="s">
        <v>112</v>
      </c>
      <c r="B150" s="40" t="s">
        <v>140</v>
      </c>
      <c r="C150" s="39" t="s">
        <v>116</v>
      </c>
      <c r="D150" s="39" t="s">
        <v>139</v>
      </c>
      <c r="E150" s="75" t="s">
        <v>109</v>
      </c>
      <c r="F150" s="75"/>
      <c r="G150" s="38" t="s">
        <v>138</v>
      </c>
      <c r="H150" s="37">
        <v>0.3</v>
      </c>
      <c r="I150" s="36">
        <v>175</v>
      </c>
      <c r="J150" s="36">
        <v>52.5</v>
      </c>
    </row>
    <row r="151" spans="1:10" ht="24" customHeight="1" x14ac:dyDescent="0.2">
      <c r="A151" s="39" t="s">
        <v>112</v>
      </c>
      <c r="B151" s="40" t="s">
        <v>124</v>
      </c>
      <c r="C151" s="39" t="s">
        <v>116</v>
      </c>
      <c r="D151" s="39" t="s">
        <v>123</v>
      </c>
      <c r="E151" s="75" t="s">
        <v>109</v>
      </c>
      <c r="F151" s="75"/>
      <c r="G151" s="38" t="s">
        <v>122</v>
      </c>
      <c r="H151" s="37">
        <v>5</v>
      </c>
      <c r="I151" s="36">
        <v>6.92</v>
      </c>
      <c r="J151" s="36">
        <v>34.6</v>
      </c>
    </row>
    <row r="152" spans="1:10" x14ac:dyDescent="0.2">
      <c r="A152" s="35"/>
      <c r="B152" s="35"/>
      <c r="C152" s="35"/>
      <c r="D152" s="35"/>
      <c r="E152" s="35" t="s">
        <v>107</v>
      </c>
      <c r="F152" s="34">
        <v>0</v>
      </c>
      <c r="G152" s="35" t="s">
        <v>106</v>
      </c>
      <c r="H152" s="34">
        <v>0</v>
      </c>
      <c r="I152" s="35" t="s">
        <v>105</v>
      </c>
      <c r="J152" s="34">
        <v>0</v>
      </c>
    </row>
    <row r="153" spans="1:10" x14ac:dyDescent="0.2">
      <c r="A153" s="35"/>
      <c r="B153" s="35"/>
      <c r="C153" s="35"/>
      <c r="D153" s="35"/>
      <c r="E153" s="35" t="s">
        <v>104</v>
      </c>
      <c r="F153" s="34">
        <v>451.55</v>
      </c>
      <c r="G153" s="35"/>
      <c r="H153" s="76" t="s">
        <v>103</v>
      </c>
      <c r="I153" s="76"/>
      <c r="J153" s="34">
        <v>2425.14</v>
      </c>
    </row>
    <row r="154" spans="1:10" ht="50.1" customHeight="1" thickBot="1" x14ac:dyDescent="0.25">
      <c r="A154" s="29"/>
      <c r="B154" s="29"/>
      <c r="C154" s="29"/>
      <c r="D154" s="29"/>
      <c r="E154" s="29"/>
      <c r="F154" s="29"/>
      <c r="G154" s="29" t="s">
        <v>102</v>
      </c>
      <c r="H154" s="33" t="s">
        <v>101</v>
      </c>
      <c r="I154" s="29" t="s">
        <v>100</v>
      </c>
      <c r="J154" s="28">
        <v>4850.28</v>
      </c>
    </row>
    <row r="155" spans="1:10" ht="0.95" customHeight="1" thickTop="1" x14ac:dyDescent="0.2">
      <c r="A155" s="32"/>
      <c r="B155" s="32"/>
      <c r="C155" s="32"/>
      <c r="D155" s="32"/>
      <c r="E155" s="32"/>
      <c r="F155" s="32"/>
      <c r="G155" s="32"/>
      <c r="H155" s="32"/>
      <c r="I155" s="32"/>
      <c r="J155" s="32"/>
    </row>
    <row r="156" spans="1:10" ht="18" customHeight="1" x14ac:dyDescent="0.2">
      <c r="A156" s="25" t="s">
        <v>64</v>
      </c>
      <c r="B156" s="23" t="s">
        <v>97</v>
      </c>
      <c r="C156" s="25" t="s">
        <v>96</v>
      </c>
      <c r="D156" s="25" t="s">
        <v>9</v>
      </c>
      <c r="E156" s="77" t="s">
        <v>136</v>
      </c>
      <c r="F156" s="77"/>
      <c r="G156" s="24" t="s">
        <v>95</v>
      </c>
      <c r="H156" s="23" t="s">
        <v>10</v>
      </c>
      <c r="I156" s="23" t="s">
        <v>94</v>
      </c>
      <c r="J156" s="23" t="s">
        <v>11</v>
      </c>
    </row>
    <row r="157" spans="1:10" ht="39" customHeight="1" x14ac:dyDescent="0.2">
      <c r="A157" s="17" t="s">
        <v>135</v>
      </c>
      <c r="B157" s="15" t="s">
        <v>63</v>
      </c>
      <c r="C157" s="17" t="s">
        <v>28</v>
      </c>
      <c r="D157" s="17" t="s">
        <v>62</v>
      </c>
      <c r="E157" s="78" t="s">
        <v>134</v>
      </c>
      <c r="F157" s="78"/>
      <c r="G157" s="16" t="s">
        <v>31</v>
      </c>
      <c r="H157" s="41">
        <v>1</v>
      </c>
      <c r="I157" s="14">
        <v>2544.89</v>
      </c>
      <c r="J157" s="14">
        <v>2544.89</v>
      </c>
    </row>
    <row r="158" spans="1:10" ht="26.1" customHeight="1" x14ac:dyDescent="0.2">
      <c r="A158" s="39" t="s">
        <v>112</v>
      </c>
      <c r="B158" s="40" t="s">
        <v>156</v>
      </c>
      <c r="C158" s="39" t="s">
        <v>116</v>
      </c>
      <c r="D158" s="39" t="s">
        <v>155</v>
      </c>
      <c r="E158" s="75" t="s">
        <v>109</v>
      </c>
      <c r="F158" s="75"/>
      <c r="G158" s="38" t="s">
        <v>26</v>
      </c>
      <c r="H158" s="37">
        <v>1</v>
      </c>
      <c r="I158" s="36">
        <v>125.96</v>
      </c>
      <c r="J158" s="36">
        <v>125.96</v>
      </c>
    </row>
    <row r="159" spans="1:10" ht="26.1" customHeight="1" x14ac:dyDescent="0.2">
      <c r="A159" s="39" t="s">
        <v>112</v>
      </c>
      <c r="B159" s="40" t="s">
        <v>114</v>
      </c>
      <c r="C159" s="39" t="s">
        <v>80</v>
      </c>
      <c r="D159" s="39" t="s">
        <v>113</v>
      </c>
      <c r="E159" s="75" t="s">
        <v>109</v>
      </c>
      <c r="F159" s="75"/>
      <c r="G159" s="38" t="s">
        <v>31</v>
      </c>
      <c r="H159" s="37">
        <v>100</v>
      </c>
      <c r="I159" s="36">
        <v>1.1399999999999999</v>
      </c>
      <c r="J159" s="36">
        <v>114</v>
      </c>
    </row>
    <row r="160" spans="1:10" ht="24" customHeight="1" x14ac:dyDescent="0.2">
      <c r="A160" s="39" t="s">
        <v>112</v>
      </c>
      <c r="B160" s="40" t="s">
        <v>133</v>
      </c>
      <c r="C160" s="39" t="s">
        <v>80</v>
      </c>
      <c r="D160" s="39" t="s">
        <v>132</v>
      </c>
      <c r="E160" s="75" t="s">
        <v>109</v>
      </c>
      <c r="F160" s="75"/>
      <c r="G160" s="38" t="s">
        <v>131</v>
      </c>
      <c r="H160" s="37">
        <v>100</v>
      </c>
      <c r="I160" s="36">
        <v>4.3600000000000003</v>
      </c>
      <c r="J160" s="36">
        <v>436</v>
      </c>
    </row>
    <row r="161" spans="1:10" ht="24" customHeight="1" x14ac:dyDescent="0.2">
      <c r="A161" s="39" t="s">
        <v>112</v>
      </c>
      <c r="B161" s="40" t="s">
        <v>121</v>
      </c>
      <c r="C161" s="39" t="s">
        <v>80</v>
      </c>
      <c r="D161" s="39" t="s">
        <v>120</v>
      </c>
      <c r="E161" s="75" t="s">
        <v>109</v>
      </c>
      <c r="F161" s="75"/>
      <c r="G161" s="38" t="s">
        <v>108</v>
      </c>
      <c r="H161" s="37">
        <v>0.3</v>
      </c>
      <c r="I161" s="36">
        <v>50.35</v>
      </c>
      <c r="J161" s="36">
        <v>15.1</v>
      </c>
    </row>
    <row r="162" spans="1:10" ht="24" customHeight="1" x14ac:dyDescent="0.2">
      <c r="A162" s="39" t="s">
        <v>112</v>
      </c>
      <c r="B162" s="40" t="s">
        <v>140</v>
      </c>
      <c r="C162" s="39" t="s">
        <v>116</v>
      </c>
      <c r="D162" s="39" t="s">
        <v>139</v>
      </c>
      <c r="E162" s="75" t="s">
        <v>109</v>
      </c>
      <c r="F162" s="75"/>
      <c r="G162" s="38" t="s">
        <v>138</v>
      </c>
      <c r="H162" s="37">
        <v>0.2</v>
      </c>
      <c r="I162" s="36">
        <v>175</v>
      </c>
      <c r="J162" s="36">
        <v>35</v>
      </c>
    </row>
    <row r="163" spans="1:10" ht="24" customHeight="1" x14ac:dyDescent="0.2">
      <c r="A163" s="39" t="s">
        <v>112</v>
      </c>
      <c r="B163" s="40" t="s">
        <v>117</v>
      </c>
      <c r="C163" s="39" t="s">
        <v>116</v>
      </c>
      <c r="D163" s="39" t="s">
        <v>115</v>
      </c>
      <c r="E163" s="75" t="s">
        <v>109</v>
      </c>
      <c r="F163" s="75"/>
      <c r="G163" s="38" t="s">
        <v>26</v>
      </c>
      <c r="H163" s="37">
        <v>10</v>
      </c>
      <c r="I163" s="36">
        <v>40</v>
      </c>
      <c r="J163" s="36">
        <v>400</v>
      </c>
    </row>
    <row r="164" spans="1:10" ht="26.1" customHeight="1" x14ac:dyDescent="0.2">
      <c r="A164" s="39" t="s">
        <v>112</v>
      </c>
      <c r="B164" s="40" t="s">
        <v>148</v>
      </c>
      <c r="C164" s="39" t="s">
        <v>28</v>
      </c>
      <c r="D164" s="39" t="s">
        <v>147</v>
      </c>
      <c r="E164" s="75" t="s">
        <v>109</v>
      </c>
      <c r="F164" s="75"/>
      <c r="G164" s="38" t="s">
        <v>131</v>
      </c>
      <c r="H164" s="37">
        <v>125</v>
      </c>
      <c r="I164" s="36">
        <v>5.5</v>
      </c>
      <c r="J164" s="36">
        <v>687.5</v>
      </c>
    </row>
    <row r="165" spans="1:10" ht="26.1" customHeight="1" x14ac:dyDescent="0.2">
      <c r="A165" s="39" t="s">
        <v>112</v>
      </c>
      <c r="B165" s="40" t="s">
        <v>159</v>
      </c>
      <c r="C165" s="39" t="s">
        <v>80</v>
      </c>
      <c r="D165" s="39" t="s">
        <v>158</v>
      </c>
      <c r="E165" s="75" t="s">
        <v>109</v>
      </c>
      <c r="F165" s="75"/>
      <c r="G165" s="38" t="s">
        <v>157</v>
      </c>
      <c r="H165" s="37">
        <v>0.3</v>
      </c>
      <c r="I165" s="36">
        <v>31.44</v>
      </c>
      <c r="J165" s="36">
        <v>9.43</v>
      </c>
    </row>
    <row r="166" spans="1:10" ht="24" customHeight="1" x14ac:dyDescent="0.2">
      <c r="A166" s="39" t="s">
        <v>112</v>
      </c>
      <c r="B166" s="40" t="s">
        <v>124</v>
      </c>
      <c r="C166" s="39" t="s">
        <v>116</v>
      </c>
      <c r="D166" s="39" t="s">
        <v>123</v>
      </c>
      <c r="E166" s="75" t="s">
        <v>109</v>
      </c>
      <c r="F166" s="75"/>
      <c r="G166" s="38" t="s">
        <v>122</v>
      </c>
      <c r="H166" s="37">
        <v>10</v>
      </c>
      <c r="I166" s="36">
        <v>6.92</v>
      </c>
      <c r="J166" s="36">
        <v>69.2</v>
      </c>
    </row>
    <row r="167" spans="1:10" ht="39" customHeight="1" x14ac:dyDescent="0.2">
      <c r="A167" s="39" t="s">
        <v>112</v>
      </c>
      <c r="B167" s="40" t="s">
        <v>126</v>
      </c>
      <c r="C167" s="39" t="s">
        <v>80</v>
      </c>
      <c r="D167" s="39" t="s">
        <v>125</v>
      </c>
      <c r="E167" s="75" t="s">
        <v>109</v>
      </c>
      <c r="F167" s="75"/>
      <c r="G167" s="38" t="s">
        <v>31</v>
      </c>
      <c r="H167" s="37">
        <v>0.1</v>
      </c>
      <c r="I167" s="36">
        <v>23.74</v>
      </c>
      <c r="J167" s="36">
        <v>2.37</v>
      </c>
    </row>
    <row r="168" spans="1:10" ht="24" customHeight="1" x14ac:dyDescent="0.2">
      <c r="A168" s="39" t="s">
        <v>112</v>
      </c>
      <c r="B168" s="40" t="s">
        <v>111</v>
      </c>
      <c r="C168" s="39" t="s">
        <v>80</v>
      </c>
      <c r="D168" s="39" t="s">
        <v>110</v>
      </c>
      <c r="E168" s="75" t="s">
        <v>109</v>
      </c>
      <c r="F168" s="75"/>
      <c r="G168" s="38" t="s">
        <v>108</v>
      </c>
      <c r="H168" s="37">
        <v>0.35</v>
      </c>
      <c r="I168" s="36">
        <v>53.58</v>
      </c>
      <c r="J168" s="36">
        <v>18.75</v>
      </c>
    </row>
    <row r="169" spans="1:10" ht="26.1" customHeight="1" x14ac:dyDescent="0.2">
      <c r="A169" s="39" t="s">
        <v>112</v>
      </c>
      <c r="B169" s="40" t="s">
        <v>119</v>
      </c>
      <c r="C169" s="39" t="s">
        <v>80</v>
      </c>
      <c r="D169" s="39" t="s">
        <v>118</v>
      </c>
      <c r="E169" s="75" t="s">
        <v>109</v>
      </c>
      <c r="F169" s="75"/>
      <c r="G169" s="38" t="s">
        <v>31</v>
      </c>
      <c r="H169" s="37">
        <v>0.2</v>
      </c>
      <c r="I169" s="36">
        <v>62.03</v>
      </c>
      <c r="J169" s="36">
        <v>12.4</v>
      </c>
    </row>
    <row r="170" spans="1:10" ht="26.1" customHeight="1" x14ac:dyDescent="0.2">
      <c r="A170" s="39" t="s">
        <v>112</v>
      </c>
      <c r="B170" s="40" t="s">
        <v>130</v>
      </c>
      <c r="C170" s="39" t="s">
        <v>80</v>
      </c>
      <c r="D170" s="39" t="s">
        <v>129</v>
      </c>
      <c r="E170" s="75" t="s">
        <v>109</v>
      </c>
      <c r="F170" s="75"/>
      <c r="G170" s="38" t="s">
        <v>31</v>
      </c>
      <c r="H170" s="37">
        <v>1</v>
      </c>
      <c r="I170" s="36">
        <v>19.18</v>
      </c>
      <c r="J170" s="36">
        <v>19.18</v>
      </c>
    </row>
    <row r="171" spans="1:10" ht="24" customHeight="1" x14ac:dyDescent="0.2">
      <c r="A171" s="39" t="s">
        <v>112</v>
      </c>
      <c r="B171" s="40" t="s">
        <v>128</v>
      </c>
      <c r="C171" s="39" t="s">
        <v>28</v>
      </c>
      <c r="D171" s="39" t="s">
        <v>127</v>
      </c>
      <c r="E171" s="75" t="s">
        <v>109</v>
      </c>
      <c r="F171" s="75"/>
      <c r="G171" s="38" t="s">
        <v>122</v>
      </c>
      <c r="H171" s="37">
        <v>30</v>
      </c>
      <c r="I171" s="36">
        <v>20</v>
      </c>
      <c r="J171" s="36">
        <v>600</v>
      </c>
    </row>
    <row r="172" spans="1:10" x14ac:dyDescent="0.2">
      <c r="A172" s="35"/>
      <c r="B172" s="35"/>
      <c r="C172" s="35"/>
      <c r="D172" s="35"/>
      <c r="E172" s="35" t="s">
        <v>107</v>
      </c>
      <c r="F172" s="34">
        <v>0</v>
      </c>
      <c r="G172" s="35" t="s">
        <v>106</v>
      </c>
      <c r="H172" s="34">
        <v>0</v>
      </c>
      <c r="I172" s="35" t="s">
        <v>105</v>
      </c>
      <c r="J172" s="34">
        <v>0</v>
      </c>
    </row>
    <row r="173" spans="1:10" x14ac:dyDescent="0.2">
      <c r="A173" s="35"/>
      <c r="B173" s="35"/>
      <c r="C173" s="35"/>
      <c r="D173" s="35"/>
      <c r="E173" s="35" t="s">
        <v>104</v>
      </c>
      <c r="F173" s="34">
        <v>582.27</v>
      </c>
      <c r="G173" s="35"/>
      <c r="H173" s="76" t="s">
        <v>103</v>
      </c>
      <c r="I173" s="76"/>
      <c r="J173" s="34">
        <v>3127.16</v>
      </c>
    </row>
    <row r="174" spans="1:10" ht="50.1" customHeight="1" thickBot="1" x14ac:dyDescent="0.25">
      <c r="A174" s="29"/>
      <c r="B174" s="29"/>
      <c r="C174" s="29"/>
      <c r="D174" s="29"/>
      <c r="E174" s="29"/>
      <c r="F174" s="29"/>
      <c r="G174" s="29" t="s">
        <v>102</v>
      </c>
      <c r="H174" s="33" t="s">
        <v>137</v>
      </c>
      <c r="I174" s="29" t="s">
        <v>100</v>
      </c>
      <c r="J174" s="28">
        <v>3127.16</v>
      </c>
    </row>
    <row r="175" spans="1:10" ht="0.95" customHeight="1" thickTop="1" x14ac:dyDescent="0.2">
      <c r="A175" s="32"/>
      <c r="B175" s="32"/>
      <c r="C175" s="32"/>
      <c r="D175" s="32"/>
      <c r="E175" s="32"/>
      <c r="F175" s="32"/>
      <c r="G175" s="32"/>
      <c r="H175" s="32"/>
      <c r="I175" s="32"/>
      <c r="J175" s="32"/>
    </row>
    <row r="176" spans="1:10" ht="18" customHeight="1" x14ac:dyDescent="0.2">
      <c r="A176" s="25" t="s">
        <v>61</v>
      </c>
      <c r="B176" s="23" t="s">
        <v>97</v>
      </c>
      <c r="C176" s="25" t="s">
        <v>96</v>
      </c>
      <c r="D176" s="25" t="s">
        <v>9</v>
      </c>
      <c r="E176" s="77" t="s">
        <v>136</v>
      </c>
      <c r="F176" s="77"/>
      <c r="G176" s="24" t="s">
        <v>95</v>
      </c>
      <c r="H176" s="23" t="s">
        <v>10</v>
      </c>
      <c r="I176" s="23" t="s">
        <v>94</v>
      </c>
      <c r="J176" s="23" t="s">
        <v>11</v>
      </c>
    </row>
    <row r="177" spans="1:10" ht="26.1" customHeight="1" x14ac:dyDescent="0.2">
      <c r="A177" s="17" t="s">
        <v>135</v>
      </c>
      <c r="B177" s="15" t="s">
        <v>60</v>
      </c>
      <c r="C177" s="17" t="s">
        <v>28</v>
      </c>
      <c r="D177" s="17" t="s">
        <v>59</v>
      </c>
      <c r="E177" s="78" t="s">
        <v>134</v>
      </c>
      <c r="F177" s="78"/>
      <c r="G177" s="16" t="s">
        <v>31</v>
      </c>
      <c r="H177" s="41">
        <v>1</v>
      </c>
      <c r="I177" s="14">
        <v>1493.76</v>
      </c>
      <c r="J177" s="14">
        <v>1493.76</v>
      </c>
    </row>
    <row r="178" spans="1:10" ht="26.1" customHeight="1" x14ac:dyDescent="0.2">
      <c r="A178" s="39" t="s">
        <v>112</v>
      </c>
      <c r="B178" s="40" t="s">
        <v>114</v>
      </c>
      <c r="C178" s="39" t="s">
        <v>80</v>
      </c>
      <c r="D178" s="39" t="s">
        <v>113</v>
      </c>
      <c r="E178" s="75" t="s">
        <v>109</v>
      </c>
      <c r="F178" s="75"/>
      <c r="G178" s="38" t="s">
        <v>31</v>
      </c>
      <c r="H178" s="37">
        <v>100</v>
      </c>
      <c r="I178" s="36">
        <v>1.1399999999999999</v>
      </c>
      <c r="J178" s="36">
        <v>114</v>
      </c>
    </row>
    <row r="179" spans="1:10" ht="24" customHeight="1" x14ac:dyDescent="0.2">
      <c r="A179" s="39" t="s">
        <v>112</v>
      </c>
      <c r="B179" s="40" t="s">
        <v>133</v>
      </c>
      <c r="C179" s="39" t="s">
        <v>80</v>
      </c>
      <c r="D179" s="39" t="s">
        <v>132</v>
      </c>
      <c r="E179" s="75" t="s">
        <v>109</v>
      </c>
      <c r="F179" s="75"/>
      <c r="G179" s="38" t="s">
        <v>131</v>
      </c>
      <c r="H179" s="37">
        <v>100</v>
      </c>
      <c r="I179" s="36">
        <v>4.3600000000000003</v>
      </c>
      <c r="J179" s="36">
        <v>436</v>
      </c>
    </row>
    <row r="180" spans="1:10" ht="24" customHeight="1" x14ac:dyDescent="0.2">
      <c r="A180" s="39" t="s">
        <v>112</v>
      </c>
      <c r="B180" s="40" t="s">
        <v>140</v>
      </c>
      <c r="C180" s="39" t="s">
        <v>116</v>
      </c>
      <c r="D180" s="39" t="s">
        <v>139</v>
      </c>
      <c r="E180" s="75" t="s">
        <v>109</v>
      </c>
      <c r="F180" s="75"/>
      <c r="G180" s="38" t="s">
        <v>138</v>
      </c>
      <c r="H180" s="37">
        <v>0.5</v>
      </c>
      <c r="I180" s="36">
        <v>175</v>
      </c>
      <c r="J180" s="36">
        <v>87.5</v>
      </c>
    </row>
    <row r="181" spans="1:10" ht="24" customHeight="1" x14ac:dyDescent="0.2">
      <c r="A181" s="39" t="s">
        <v>112</v>
      </c>
      <c r="B181" s="40" t="s">
        <v>160</v>
      </c>
      <c r="C181" s="39" t="s">
        <v>116</v>
      </c>
      <c r="D181" s="39" t="s">
        <v>127</v>
      </c>
      <c r="E181" s="75" t="s">
        <v>109</v>
      </c>
      <c r="F181" s="75"/>
      <c r="G181" s="38" t="s">
        <v>122</v>
      </c>
      <c r="H181" s="37">
        <v>40</v>
      </c>
      <c r="I181" s="36">
        <v>17.899999999999999</v>
      </c>
      <c r="J181" s="36">
        <v>716</v>
      </c>
    </row>
    <row r="182" spans="1:10" ht="26.1" customHeight="1" x14ac:dyDescent="0.2">
      <c r="A182" s="39" t="s">
        <v>112</v>
      </c>
      <c r="B182" s="40" t="s">
        <v>119</v>
      </c>
      <c r="C182" s="39" t="s">
        <v>80</v>
      </c>
      <c r="D182" s="39" t="s">
        <v>118</v>
      </c>
      <c r="E182" s="75" t="s">
        <v>109</v>
      </c>
      <c r="F182" s="75"/>
      <c r="G182" s="38" t="s">
        <v>31</v>
      </c>
      <c r="H182" s="37">
        <v>0.24</v>
      </c>
      <c r="I182" s="36">
        <v>62.03</v>
      </c>
      <c r="J182" s="36">
        <v>14.88</v>
      </c>
    </row>
    <row r="183" spans="1:10" ht="24" customHeight="1" x14ac:dyDescent="0.2">
      <c r="A183" s="39" t="s">
        <v>112</v>
      </c>
      <c r="B183" s="40" t="s">
        <v>111</v>
      </c>
      <c r="C183" s="39" t="s">
        <v>80</v>
      </c>
      <c r="D183" s="39" t="s">
        <v>110</v>
      </c>
      <c r="E183" s="75" t="s">
        <v>109</v>
      </c>
      <c r="F183" s="75"/>
      <c r="G183" s="38" t="s">
        <v>108</v>
      </c>
      <c r="H183" s="37">
        <v>0.35</v>
      </c>
      <c r="I183" s="36">
        <v>53.58</v>
      </c>
      <c r="J183" s="36">
        <v>18.75</v>
      </c>
    </row>
    <row r="184" spans="1:10" ht="24" customHeight="1" x14ac:dyDescent="0.2">
      <c r="A184" s="39" t="s">
        <v>112</v>
      </c>
      <c r="B184" s="40" t="s">
        <v>121</v>
      </c>
      <c r="C184" s="39" t="s">
        <v>80</v>
      </c>
      <c r="D184" s="39" t="s">
        <v>120</v>
      </c>
      <c r="E184" s="75" t="s">
        <v>109</v>
      </c>
      <c r="F184" s="75"/>
      <c r="G184" s="38" t="s">
        <v>108</v>
      </c>
      <c r="H184" s="37">
        <v>0.35</v>
      </c>
      <c r="I184" s="36">
        <v>50.35</v>
      </c>
      <c r="J184" s="36">
        <v>17.62</v>
      </c>
    </row>
    <row r="185" spans="1:10" ht="24" customHeight="1" x14ac:dyDescent="0.2">
      <c r="A185" s="39" t="s">
        <v>112</v>
      </c>
      <c r="B185" s="40" t="s">
        <v>124</v>
      </c>
      <c r="C185" s="39" t="s">
        <v>116</v>
      </c>
      <c r="D185" s="39" t="s">
        <v>123</v>
      </c>
      <c r="E185" s="75" t="s">
        <v>109</v>
      </c>
      <c r="F185" s="75"/>
      <c r="G185" s="38" t="s">
        <v>122</v>
      </c>
      <c r="H185" s="37">
        <v>7</v>
      </c>
      <c r="I185" s="36">
        <v>6.92</v>
      </c>
      <c r="J185" s="36">
        <v>48.44</v>
      </c>
    </row>
    <row r="186" spans="1:10" ht="39" customHeight="1" x14ac:dyDescent="0.2">
      <c r="A186" s="39" t="s">
        <v>112</v>
      </c>
      <c r="B186" s="40" t="s">
        <v>126</v>
      </c>
      <c r="C186" s="39" t="s">
        <v>80</v>
      </c>
      <c r="D186" s="39" t="s">
        <v>125</v>
      </c>
      <c r="E186" s="75" t="s">
        <v>109</v>
      </c>
      <c r="F186" s="75"/>
      <c r="G186" s="38" t="s">
        <v>31</v>
      </c>
      <c r="H186" s="37">
        <v>0.1</v>
      </c>
      <c r="I186" s="36">
        <v>23.74</v>
      </c>
      <c r="J186" s="36">
        <v>2.37</v>
      </c>
    </row>
    <row r="187" spans="1:10" ht="26.1" customHeight="1" x14ac:dyDescent="0.2">
      <c r="A187" s="39" t="s">
        <v>112</v>
      </c>
      <c r="B187" s="40" t="s">
        <v>130</v>
      </c>
      <c r="C187" s="39" t="s">
        <v>80</v>
      </c>
      <c r="D187" s="39" t="s">
        <v>129</v>
      </c>
      <c r="E187" s="75" t="s">
        <v>109</v>
      </c>
      <c r="F187" s="75"/>
      <c r="G187" s="38" t="s">
        <v>31</v>
      </c>
      <c r="H187" s="37">
        <v>1.5</v>
      </c>
      <c r="I187" s="36">
        <v>19.18</v>
      </c>
      <c r="J187" s="36">
        <v>28.77</v>
      </c>
    </row>
    <row r="188" spans="1:10" ht="26.1" customHeight="1" x14ac:dyDescent="0.2">
      <c r="A188" s="39" t="s">
        <v>112</v>
      </c>
      <c r="B188" s="40" t="s">
        <v>159</v>
      </c>
      <c r="C188" s="39" t="s">
        <v>80</v>
      </c>
      <c r="D188" s="39" t="s">
        <v>158</v>
      </c>
      <c r="E188" s="75" t="s">
        <v>109</v>
      </c>
      <c r="F188" s="75"/>
      <c r="G188" s="38" t="s">
        <v>157</v>
      </c>
      <c r="H188" s="37">
        <v>0.3</v>
      </c>
      <c r="I188" s="36">
        <v>31.44</v>
      </c>
      <c r="J188" s="36">
        <v>9.43</v>
      </c>
    </row>
    <row r="189" spans="1:10" x14ac:dyDescent="0.2">
      <c r="A189" s="35"/>
      <c r="B189" s="35"/>
      <c r="C189" s="35"/>
      <c r="D189" s="35"/>
      <c r="E189" s="35" t="s">
        <v>107</v>
      </c>
      <c r="F189" s="34">
        <v>0</v>
      </c>
      <c r="G189" s="35" t="s">
        <v>106</v>
      </c>
      <c r="H189" s="34">
        <v>0</v>
      </c>
      <c r="I189" s="35" t="s">
        <v>105</v>
      </c>
      <c r="J189" s="34">
        <v>0</v>
      </c>
    </row>
    <row r="190" spans="1:10" x14ac:dyDescent="0.2">
      <c r="A190" s="35"/>
      <c r="B190" s="35"/>
      <c r="C190" s="35"/>
      <c r="D190" s="35"/>
      <c r="E190" s="35" t="s">
        <v>104</v>
      </c>
      <c r="F190" s="34">
        <v>341.77</v>
      </c>
      <c r="G190" s="35"/>
      <c r="H190" s="76" t="s">
        <v>103</v>
      </c>
      <c r="I190" s="76"/>
      <c r="J190" s="34">
        <v>1835.53</v>
      </c>
    </row>
    <row r="191" spans="1:10" ht="50.1" customHeight="1" thickBot="1" x14ac:dyDescent="0.25">
      <c r="A191" s="29"/>
      <c r="B191" s="29"/>
      <c r="C191" s="29"/>
      <c r="D191" s="29"/>
      <c r="E191" s="29"/>
      <c r="F191" s="29"/>
      <c r="G191" s="29" t="s">
        <v>102</v>
      </c>
      <c r="H191" s="33" t="s">
        <v>137</v>
      </c>
      <c r="I191" s="29" t="s">
        <v>100</v>
      </c>
      <c r="J191" s="28">
        <v>1835.53</v>
      </c>
    </row>
    <row r="192" spans="1:10" ht="0.95" customHeight="1" thickTop="1" x14ac:dyDescent="0.2">
      <c r="A192" s="32"/>
      <c r="B192" s="32"/>
      <c r="C192" s="32"/>
      <c r="D192" s="32"/>
      <c r="E192" s="32"/>
      <c r="F192" s="32"/>
      <c r="G192" s="32"/>
      <c r="H192" s="32"/>
      <c r="I192" s="32"/>
      <c r="J192" s="32"/>
    </row>
    <row r="193" spans="1:10" ht="18" customHeight="1" x14ac:dyDescent="0.2">
      <c r="A193" s="25" t="s">
        <v>58</v>
      </c>
      <c r="B193" s="23" t="s">
        <v>97</v>
      </c>
      <c r="C193" s="25" t="s">
        <v>96</v>
      </c>
      <c r="D193" s="25" t="s">
        <v>9</v>
      </c>
      <c r="E193" s="77" t="s">
        <v>136</v>
      </c>
      <c r="F193" s="77"/>
      <c r="G193" s="24" t="s">
        <v>95</v>
      </c>
      <c r="H193" s="23" t="s">
        <v>10</v>
      </c>
      <c r="I193" s="23" t="s">
        <v>94</v>
      </c>
      <c r="J193" s="23" t="s">
        <v>11</v>
      </c>
    </row>
    <row r="194" spans="1:10" ht="39" customHeight="1" x14ac:dyDescent="0.2">
      <c r="A194" s="17" t="s">
        <v>135</v>
      </c>
      <c r="B194" s="15" t="s">
        <v>57</v>
      </c>
      <c r="C194" s="17" t="s">
        <v>28</v>
      </c>
      <c r="D194" s="17" t="s">
        <v>56</v>
      </c>
      <c r="E194" s="78" t="s">
        <v>134</v>
      </c>
      <c r="F194" s="78"/>
      <c r="G194" s="16" t="s">
        <v>31</v>
      </c>
      <c r="H194" s="41">
        <v>1</v>
      </c>
      <c r="I194" s="14">
        <v>1965.77</v>
      </c>
      <c r="J194" s="14">
        <v>1965.77</v>
      </c>
    </row>
    <row r="195" spans="1:10" ht="26.1" customHeight="1" x14ac:dyDescent="0.2">
      <c r="A195" s="39" t="s">
        <v>112</v>
      </c>
      <c r="B195" s="40" t="s">
        <v>130</v>
      </c>
      <c r="C195" s="39" t="s">
        <v>80</v>
      </c>
      <c r="D195" s="39" t="s">
        <v>129</v>
      </c>
      <c r="E195" s="75" t="s">
        <v>109</v>
      </c>
      <c r="F195" s="75"/>
      <c r="G195" s="38" t="s">
        <v>31</v>
      </c>
      <c r="H195" s="37">
        <v>1</v>
      </c>
      <c r="I195" s="36">
        <v>19.18</v>
      </c>
      <c r="J195" s="36">
        <v>19.18</v>
      </c>
    </row>
    <row r="196" spans="1:10" ht="24" customHeight="1" x14ac:dyDescent="0.2">
      <c r="A196" s="39" t="s">
        <v>112</v>
      </c>
      <c r="B196" s="40" t="s">
        <v>111</v>
      </c>
      <c r="C196" s="39" t="s">
        <v>80</v>
      </c>
      <c r="D196" s="39" t="s">
        <v>110</v>
      </c>
      <c r="E196" s="75" t="s">
        <v>109</v>
      </c>
      <c r="F196" s="75"/>
      <c r="G196" s="38" t="s">
        <v>108</v>
      </c>
      <c r="H196" s="37">
        <v>0.35</v>
      </c>
      <c r="I196" s="36">
        <v>53.58</v>
      </c>
      <c r="J196" s="36">
        <v>18.75</v>
      </c>
    </row>
    <row r="197" spans="1:10" ht="24" customHeight="1" x14ac:dyDescent="0.2">
      <c r="A197" s="39" t="s">
        <v>112</v>
      </c>
      <c r="B197" s="40" t="s">
        <v>133</v>
      </c>
      <c r="C197" s="39" t="s">
        <v>80</v>
      </c>
      <c r="D197" s="39" t="s">
        <v>132</v>
      </c>
      <c r="E197" s="75" t="s">
        <v>109</v>
      </c>
      <c r="F197" s="75"/>
      <c r="G197" s="38" t="s">
        <v>131</v>
      </c>
      <c r="H197" s="37">
        <v>40</v>
      </c>
      <c r="I197" s="36">
        <v>4.3600000000000003</v>
      </c>
      <c r="J197" s="36">
        <v>174.4</v>
      </c>
    </row>
    <row r="198" spans="1:10" ht="24" customHeight="1" x14ac:dyDescent="0.2">
      <c r="A198" s="39" t="s">
        <v>112</v>
      </c>
      <c r="B198" s="40" t="s">
        <v>121</v>
      </c>
      <c r="C198" s="39" t="s">
        <v>80</v>
      </c>
      <c r="D198" s="39" t="s">
        <v>120</v>
      </c>
      <c r="E198" s="75" t="s">
        <v>109</v>
      </c>
      <c r="F198" s="75"/>
      <c r="G198" s="38" t="s">
        <v>108</v>
      </c>
      <c r="H198" s="37">
        <v>0.3</v>
      </c>
      <c r="I198" s="36">
        <v>50.35</v>
      </c>
      <c r="J198" s="36">
        <v>15.1</v>
      </c>
    </row>
    <row r="199" spans="1:10" ht="39" customHeight="1" x14ac:dyDescent="0.2">
      <c r="A199" s="39" t="s">
        <v>112</v>
      </c>
      <c r="B199" s="40" t="s">
        <v>126</v>
      </c>
      <c r="C199" s="39" t="s">
        <v>80</v>
      </c>
      <c r="D199" s="39" t="s">
        <v>125</v>
      </c>
      <c r="E199" s="75" t="s">
        <v>109</v>
      </c>
      <c r="F199" s="75"/>
      <c r="G199" s="38" t="s">
        <v>31</v>
      </c>
      <c r="H199" s="37">
        <v>0.1</v>
      </c>
      <c r="I199" s="36">
        <v>23.74</v>
      </c>
      <c r="J199" s="36">
        <v>2.37</v>
      </c>
    </row>
    <row r="200" spans="1:10" ht="26.1" customHeight="1" x14ac:dyDescent="0.2">
      <c r="A200" s="39" t="s">
        <v>112</v>
      </c>
      <c r="B200" s="40" t="s">
        <v>119</v>
      </c>
      <c r="C200" s="39" t="s">
        <v>80</v>
      </c>
      <c r="D200" s="39" t="s">
        <v>118</v>
      </c>
      <c r="E200" s="75" t="s">
        <v>109</v>
      </c>
      <c r="F200" s="75"/>
      <c r="G200" s="38" t="s">
        <v>31</v>
      </c>
      <c r="H200" s="37">
        <v>0.24</v>
      </c>
      <c r="I200" s="36">
        <v>62.03</v>
      </c>
      <c r="J200" s="36">
        <v>14.88</v>
      </c>
    </row>
    <row r="201" spans="1:10" ht="24" customHeight="1" x14ac:dyDescent="0.2">
      <c r="A201" s="39" t="s">
        <v>112</v>
      </c>
      <c r="B201" s="40" t="s">
        <v>140</v>
      </c>
      <c r="C201" s="39" t="s">
        <v>116</v>
      </c>
      <c r="D201" s="39" t="s">
        <v>139</v>
      </c>
      <c r="E201" s="75" t="s">
        <v>109</v>
      </c>
      <c r="F201" s="75"/>
      <c r="G201" s="38" t="s">
        <v>138</v>
      </c>
      <c r="H201" s="37">
        <v>0.3</v>
      </c>
      <c r="I201" s="36">
        <v>175</v>
      </c>
      <c r="J201" s="36">
        <v>52.5</v>
      </c>
    </row>
    <row r="202" spans="1:10" ht="24" customHeight="1" x14ac:dyDescent="0.2">
      <c r="A202" s="39" t="s">
        <v>112</v>
      </c>
      <c r="B202" s="40" t="s">
        <v>124</v>
      </c>
      <c r="C202" s="39" t="s">
        <v>116</v>
      </c>
      <c r="D202" s="39" t="s">
        <v>123</v>
      </c>
      <c r="E202" s="75" t="s">
        <v>109</v>
      </c>
      <c r="F202" s="75"/>
      <c r="G202" s="38" t="s">
        <v>122</v>
      </c>
      <c r="H202" s="37">
        <v>10</v>
      </c>
      <c r="I202" s="36">
        <v>6.92</v>
      </c>
      <c r="J202" s="36">
        <v>69.2</v>
      </c>
    </row>
    <row r="203" spans="1:10" ht="26.1" customHeight="1" x14ac:dyDescent="0.2">
      <c r="A203" s="39" t="s">
        <v>112</v>
      </c>
      <c r="B203" s="40" t="s">
        <v>114</v>
      </c>
      <c r="C203" s="39" t="s">
        <v>80</v>
      </c>
      <c r="D203" s="39" t="s">
        <v>113</v>
      </c>
      <c r="E203" s="75" t="s">
        <v>109</v>
      </c>
      <c r="F203" s="75"/>
      <c r="G203" s="38" t="s">
        <v>31</v>
      </c>
      <c r="H203" s="37">
        <v>100</v>
      </c>
      <c r="I203" s="36">
        <v>1.1399999999999999</v>
      </c>
      <c r="J203" s="36">
        <v>114</v>
      </c>
    </row>
    <row r="204" spans="1:10" ht="26.1" customHeight="1" x14ac:dyDescent="0.2">
      <c r="A204" s="39" t="s">
        <v>112</v>
      </c>
      <c r="B204" s="40" t="s">
        <v>148</v>
      </c>
      <c r="C204" s="39" t="s">
        <v>28</v>
      </c>
      <c r="D204" s="39" t="s">
        <v>147</v>
      </c>
      <c r="E204" s="75" t="s">
        <v>109</v>
      </c>
      <c r="F204" s="75"/>
      <c r="G204" s="38" t="s">
        <v>131</v>
      </c>
      <c r="H204" s="37">
        <v>100</v>
      </c>
      <c r="I204" s="36">
        <v>5.5</v>
      </c>
      <c r="J204" s="36">
        <v>550</v>
      </c>
    </row>
    <row r="205" spans="1:10" ht="26.1" customHeight="1" x14ac:dyDescent="0.2">
      <c r="A205" s="39" t="s">
        <v>112</v>
      </c>
      <c r="B205" s="40" t="s">
        <v>159</v>
      </c>
      <c r="C205" s="39" t="s">
        <v>80</v>
      </c>
      <c r="D205" s="39" t="s">
        <v>158</v>
      </c>
      <c r="E205" s="75" t="s">
        <v>109</v>
      </c>
      <c r="F205" s="75"/>
      <c r="G205" s="38" t="s">
        <v>157</v>
      </c>
      <c r="H205" s="37">
        <v>0.3</v>
      </c>
      <c r="I205" s="36">
        <v>31.44</v>
      </c>
      <c r="J205" s="36">
        <v>9.43</v>
      </c>
    </row>
    <row r="206" spans="1:10" ht="24" customHeight="1" x14ac:dyDescent="0.2">
      <c r="A206" s="39" t="s">
        <v>112</v>
      </c>
      <c r="B206" s="40" t="s">
        <v>128</v>
      </c>
      <c r="C206" s="39" t="s">
        <v>28</v>
      </c>
      <c r="D206" s="39" t="s">
        <v>127</v>
      </c>
      <c r="E206" s="75" t="s">
        <v>109</v>
      </c>
      <c r="F206" s="75"/>
      <c r="G206" s="38" t="s">
        <v>122</v>
      </c>
      <c r="H206" s="37">
        <v>40</v>
      </c>
      <c r="I206" s="36">
        <v>20</v>
      </c>
      <c r="J206" s="36">
        <v>800</v>
      </c>
    </row>
    <row r="207" spans="1:10" ht="26.1" customHeight="1" x14ac:dyDescent="0.2">
      <c r="A207" s="39" t="s">
        <v>112</v>
      </c>
      <c r="B207" s="40" t="s">
        <v>156</v>
      </c>
      <c r="C207" s="39" t="s">
        <v>116</v>
      </c>
      <c r="D207" s="39" t="s">
        <v>155</v>
      </c>
      <c r="E207" s="75" t="s">
        <v>109</v>
      </c>
      <c r="F207" s="75"/>
      <c r="G207" s="38" t="s">
        <v>26</v>
      </c>
      <c r="H207" s="37">
        <v>1</v>
      </c>
      <c r="I207" s="36">
        <v>125.96</v>
      </c>
      <c r="J207" s="36">
        <v>125.96</v>
      </c>
    </row>
    <row r="208" spans="1:10" x14ac:dyDescent="0.2">
      <c r="A208" s="35"/>
      <c r="B208" s="35"/>
      <c r="C208" s="35"/>
      <c r="D208" s="35"/>
      <c r="E208" s="35" t="s">
        <v>107</v>
      </c>
      <c r="F208" s="34">
        <v>0</v>
      </c>
      <c r="G208" s="35" t="s">
        <v>106</v>
      </c>
      <c r="H208" s="34">
        <v>0</v>
      </c>
      <c r="I208" s="35" t="s">
        <v>105</v>
      </c>
      <c r="J208" s="34">
        <v>0</v>
      </c>
    </row>
    <row r="209" spans="1:10" x14ac:dyDescent="0.2">
      <c r="A209" s="35"/>
      <c r="B209" s="35"/>
      <c r="C209" s="35"/>
      <c r="D209" s="35"/>
      <c r="E209" s="35" t="s">
        <v>104</v>
      </c>
      <c r="F209" s="34">
        <v>449.76</v>
      </c>
      <c r="G209" s="35"/>
      <c r="H209" s="76" t="s">
        <v>103</v>
      </c>
      <c r="I209" s="76"/>
      <c r="J209" s="34">
        <v>2415.5300000000002</v>
      </c>
    </row>
    <row r="210" spans="1:10" ht="50.1" customHeight="1" thickBot="1" x14ac:dyDescent="0.25">
      <c r="A210" s="29"/>
      <c r="B210" s="29"/>
      <c r="C210" s="29"/>
      <c r="D210" s="29"/>
      <c r="E210" s="29"/>
      <c r="F210" s="29"/>
      <c r="G210" s="29" t="s">
        <v>102</v>
      </c>
      <c r="H210" s="33" t="s">
        <v>101</v>
      </c>
      <c r="I210" s="29" t="s">
        <v>100</v>
      </c>
      <c r="J210" s="28">
        <v>4831.0600000000004</v>
      </c>
    </row>
    <row r="211" spans="1:10" ht="0.95" customHeight="1" thickTop="1" x14ac:dyDescent="0.2">
      <c r="A211" s="32"/>
      <c r="B211" s="32"/>
      <c r="C211" s="32"/>
      <c r="D211" s="32"/>
      <c r="E211" s="32"/>
      <c r="F211" s="32"/>
      <c r="G211" s="32"/>
      <c r="H211" s="32"/>
      <c r="I211" s="32"/>
      <c r="J211" s="32"/>
    </row>
    <row r="212" spans="1:10" ht="24" customHeight="1" x14ac:dyDescent="0.2">
      <c r="A212" s="22" t="s">
        <v>17</v>
      </c>
      <c r="B212" s="22"/>
      <c r="C212" s="22"/>
      <c r="D212" s="22" t="s">
        <v>18</v>
      </c>
      <c r="E212" s="22"/>
      <c r="F212" s="79"/>
      <c r="G212" s="79"/>
      <c r="H212" s="20"/>
      <c r="I212" s="22"/>
      <c r="J212" s="19">
        <v>9179.7000000000007</v>
      </c>
    </row>
    <row r="213" spans="1:10" ht="18" customHeight="1" x14ac:dyDescent="0.2">
      <c r="A213" s="25" t="s">
        <v>55</v>
      </c>
      <c r="B213" s="23" t="s">
        <v>97</v>
      </c>
      <c r="C213" s="25" t="s">
        <v>96</v>
      </c>
      <c r="D213" s="25" t="s">
        <v>9</v>
      </c>
      <c r="E213" s="77" t="s">
        <v>136</v>
      </c>
      <c r="F213" s="77"/>
      <c r="G213" s="24" t="s">
        <v>95</v>
      </c>
      <c r="H213" s="23" t="s">
        <v>10</v>
      </c>
      <c r="I213" s="23" t="s">
        <v>94</v>
      </c>
      <c r="J213" s="23" t="s">
        <v>11</v>
      </c>
    </row>
    <row r="214" spans="1:10" ht="51.95" customHeight="1" x14ac:dyDescent="0.2">
      <c r="A214" s="17" t="s">
        <v>135</v>
      </c>
      <c r="B214" s="15" t="s">
        <v>45</v>
      </c>
      <c r="C214" s="17" t="s">
        <v>28</v>
      </c>
      <c r="D214" s="17" t="s">
        <v>44</v>
      </c>
      <c r="E214" s="78" t="s">
        <v>142</v>
      </c>
      <c r="F214" s="78"/>
      <c r="G214" s="16" t="s">
        <v>31</v>
      </c>
      <c r="H214" s="41">
        <v>1</v>
      </c>
      <c r="I214" s="14">
        <v>40.61</v>
      </c>
      <c r="J214" s="14">
        <v>40.61</v>
      </c>
    </row>
    <row r="215" spans="1:10" ht="26.1" customHeight="1" x14ac:dyDescent="0.2">
      <c r="A215" s="39" t="s">
        <v>112</v>
      </c>
      <c r="B215" s="40" t="s">
        <v>130</v>
      </c>
      <c r="C215" s="39" t="s">
        <v>80</v>
      </c>
      <c r="D215" s="39" t="s">
        <v>129</v>
      </c>
      <c r="E215" s="75" t="s">
        <v>109</v>
      </c>
      <c r="F215" s="75"/>
      <c r="G215" s="38" t="s">
        <v>31</v>
      </c>
      <c r="H215" s="37">
        <v>0.1</v>
      </c>
      <c r="I215" s="36">
        <v>19.18</v>
      </c>
      <c r="J215" s="36">
        <v>1.91</v>
      </c>
    </row>
    <row r="216" spans="1:10" ht="24" customHeight="1" x14ac:dyDescent="0.2">
      <c r="A216" s="39" t="s">
        <v>112</v>
      </c>
      <c r="B216" s="40" t="s">
        <v>133</v>
      </c>
      <c r="C216" s="39" t="s">
        <v>80</v>
      </c>
      <c r="D216" s="39" t="s">
        <v>132</v>
      </c>
      <c r="E216" s="75" t="s">
        <v>109</v>
      </c>
      <c r="F216" s="75"/>
      <c r="G216" s="38" t="s">
        <v>131</v>
      </c>
      <c r="H216" s="37">
        <v>5</v>
      </c>
      <c r="I216" s="36">
        <v>4.3600000000000003</v>
      </c>
      <c r="J216" s="36">
        <v>21.8</v>
      </c>
    </row>
    <row r="217" spans="1:10" ht="26.1" customHeight="1" x14ac:dyDescent="0.2">
      <c r="A217" s="39" t="s">
        <v>112</v>
      </c>
      <c r="B217" s="40" t="s">
        <v>114</v>
      </c>
      <c r="C217" s="39" t="s">
        <v>80</v>
      </c>
      <c r="D217" s="39" t="s">
        <v>113</v>
      </c>
      <c r="E217" s="75" t="s">
        <v>109</v>
      </c>
      <c r="F217" s="75"/>
      <c r="G217" s="38" t="s">
        <v>31</v>
      </c>
      <c r="H217" s="37">
        <v>10</v>
      </c>
      <c r="I217" s="36">
        <v>1.1399999999999999</v>
      </c>
      <c r="J217" s="36">
        <v>11.4</v>
      </c>
    </row>
    <row r="218" spans="1:10" ht="26.1" customHeight="1" x14ac:dyDescent="0.2">
      <c r="A218" s="39" t="s">
        <v>112</v>
      </c>
      <c r="B218" s="40" t="s">
        <v>148</v>
      </c>
      <c r="C218" s="39" t="s">
        <v>28</v>
      </c>
      <c r="D218" s="39" t="s">
        <v>147</v>
      </c>
      <c r="E218" s="75" t="s">
        <v>109</v>
      </c>
      <c r="F218" s="75"/>
      <c r="G218" s="38" t="s">
        <v>131</v>
      </c>
      <c r="H218" s="37">
        <v>1</v>
      </c>
      <c r="I218" s="36">
        <v>5.5</v>
      </c>
      <c r="J218" s="36">
        <v>5.5</v>
      </c>
    </row>
    <row r="219" spans="1:10" x14ac:dyDescent="0.2">
      <c r="A219" s="35"/>
      <c r="B219" s="35"/>
      <c r="C219" s="35"/>
      <c r="D219" s="35"/>
      <c r="E219" s="35" t="s">
        <v>107</v>
      </c>
      <c r="F219" s="34">
        <v>0</v>
      </c>
      <c r="G219" s="35" t="s">
        <v>106</v>
      </c>
      <c r="H219" s="34">
        <v>0</v>
      </c>
      <c r="I219" s="35" t="s">
        <v>105</v>
      </c>
      <c r="J219" s="34">
        <v>0</v>
      </c>
    </row>
    <row r="220" spans="1:10" x14ac:dyDescent="0.2">
      <c r="A220" s="35"/>
      <c r="B220" s="35"/>
      <c r="C220" s="35"/>
      <c r="D220" s="35"/>
      <c r="E220" s="35" t="s">
        <v>104</v>
      </c>
      <c r="F220" s="34">
        <v>9.2899999999999991</v>
      </c>
      <c r="G220" s="35"/>
      <c r="H220" s="76" t="s">
        <v>103</v>
      </c>
      <c r="I220" s="76"/>
      <c r="J220" s="34">
        <v>49.9</v>
      </c>
    </row>
    <row r="221" spans="1:10" ht="50.1" customHeight="1" thickBot="1" x14ac:dyDescent="0.25">
      <c r="A221" s="29"/>
      <c r="B221" s="29"/>
      <c r="C221" s="29"/>
      <c r="D221" s="29"/>
      <c r="E221" s="29"/>
      <c r="F221" s="29"/>
      <c r="G221" s="29" t="s">
        <v>102</v>
      </c>
      <c r="H221" s="33" t="s">
        <v>154</v>
      </c>
      <c r="I221" s="29" t="s">
        <v>100</v>
      </c>
      <c r="J221" s="28">
        <v>499</v>
      </c>
    </row>
    <row r="222" spans="1:10" ht="0.95" customHeight="1" thickTop="1" x14ac:dyDescent="0.2">
      <c r="A222" s="32"/>
      <c r="B222" s="32"/>
      <c r="C222" s="32"/>
      <c r="D222" s="32"/>
      <c r="E222" s="32"/>
      <c r="F222" s="32"/>
      <c r="G222" s="32"/>
      <c r="H222" s="32"/>
      <c r="I222" s="32"/>
      <c r="J222" s="32"/>
    </row>
    <row r="223" spans="1:10" ht="18" customHeight="1" x14ac:dyDescent="0.2">
      <c r="A223" s="25" t="s">
        <v>54</v>
      </c>
      <c r="B223" s="23" t="s">
        <v>97</v>
      </c>
      <c r="C223" s="25" t="s">
        <v>96</v>
      </c>
      <c r="D223" s="25" t="s">
        <v>9</v>
      </c>
      <c r="E223" s="77" t="s">
        <v>136</v>
      </c>
      <c r="F223" s="77"/>
      <c r="G223" s="24" t="s">
        <v>95</v>
      </c>
      <c r="H223" s="23" t="s">
        <v>10</v>
      </c>
      <c r="I223" s="23" t="s">
        <v>94</v>
      </c>
      <c r="J223" s="23" t="s">
        <v>11</v>
      </c>
    </row>
    <row r="224" spans="1:10" ht="26.1" customHeight="1" x14ac:dyDescent="0.2">
      <c r="A224" s="17" t="s">
        <v>135</v>
      </c>
      <c r="B224" s="15" t="s">
        <v>42</v>
      </c>
      <c r="C224" s="17" t="s">
        <v>28</v>
      </c>
      <c r="D224" s="17" t="s">
        <v>41</v>
      </c>
      <c r="E224" s="78" t="s">
        <v>142</v>
      </c>
      <c r="F224" s="78"/>
      <c r="G224" s="16" t="s">
        <v>31</v>
      </c>
      <c r="H224" s="41">
        <v>1</v>
      </c>
      <c r="I224" s="14">
        <v>220.31</v>
      </c>
      <c r="J224" s="14">
        <v>220.31</v>
      </c>
    </row>
    <row r="225" spans="1:10" ht="24" customHeight="1" x14ac:dyDescent="0.2">
      <c r="A225" s="39" t="s">
        <v>112</v>
      </c>
      <c r="B225" s="40" t="s">
        <v>133</v>
      </c>
      <c r="C225" s="39" t="s">
        <v>80</v>
      </c>
      <c r="D225" s="39" t="s">
        <v>132</v>
      </c>
      <c r="E225" s="75" t="s">
        <v>109</v>
      </c>
      <c r="F225" s="75"/>
      <c r="G225" s="38" t="s">
        <v>131</v>
      </c>
      <c r="H225" s="37">
        <v>10</v>
      </c>
      <c r="I225" s="36">
        <v>4.3600000000000003</v>
      </c>
      <c r="J225" s="36">
        <v>43.6</v>
      </c>
    </row>
    <row r="226" spans="1:10" ht="26.1" customHeight="1" x14ac:dyDescent="0.2">
      <c r="A226" s="39" t="s">
        <v>112</v>
      </c>
      <c r="B226" s="40" t="s">
        <v>114</v>
      </c>
      <c r="C226" s="39" t="s">
        <v>80</v>
      </c>
      <c r="D226" s="39" t="s">
        <v>113</v>
      </c>
      <c r="E226" s="75" t="s">
        <v>109</v>
      </c>
      <c r="F226" s="75"/>
      <c r="G226" s="38" t="s">
        <v>31</v>
      </c>
      <c r="H226" s="37">
        <v>20</v>
      </c>
      <c r="I226" s="36">
        <v>1.1399999999999999</v>
      </c>
      <c r="J226" s="36">
        <v>22.8</v>
      </c>
    </row>
    <row r="227" spans="1:10" ht="26.1" customHeight="1" x14ac:dyDescent="0.2">
      <c r="A227" s="39" t="s">
        <v>112</v>
      </c>
      <c r="B227" s="40" t="s">
        <v>145</v>
      </c>
      <c r="C227" s="39" t="s">
        <v>116</v>
      </c>
      <c r="D227" s="39" t="s">
        <v>144</v>
      </c>
      <c r="E227" s="75" t="s">
        <v>109</v>
      </c>
      <c r="F227" s="75"/>
      <c r="G227" s="38" t="s">
        <v>26</v>
      </c>
      <c r="H227" s="37">
        <v>1</v>
      </c>
      <c r="I227" s="36">
        <v>152</v>
      </c>
      <c r="J227" s="36">
        <v>152</v>
      </c>
    </row>
    <row r="228" spans="1:10" ht="26.1" customHeight="1" x14ac:dyDescent="0.2">
      <c r="A228" s="39" t="s">
        <v>112</v>
      </c>
      <c r="B228" s="40" t="s">
        <v>130</v>
      </c>
      <c r="C228" s="39" t="s">
        <v>80</v>
      </c>
      <c r="D228" s="39" t="s">
        <v>129</v>
      </c>
      <c r="E228" s="75" t="s">
        <v>109</v>
      </c>
      <c r="F228" s="75"/>
      <c r="G228" s="38" t="s">
        <v>31</v>
      </c>
      <c r="H228" s="37">
        <v>0.1</v>
      </c>
      <c r="I228" s="36">
        <v>19.18</v>
      </c>
      <c r="J228" s="36">
        <v>1.91</v>
      </c>
    </row>
    <row r="229" spans="1:10" x14ac:dyDescent="0.2">
      <c r="A229" s="35"/>
      <c r="B229" s="35"/>
      <c r="C229" s="35"/>
      <c r="D229" s="35"/>
      <c r="E229" s="35" t="s">
        <v>107</v>
      </c>
      <c r="F229" s="34">
        <v>0</v>
      </c>
      <c r="G229" s="35" t="s">
        <v>106</v>
      </c>
      <c r="H229" s="34">
        <v>0</v>
      </c>
      <c r="I229" s="35" t="s">
        <v>105</v>
      </c>
      <c r="J229" s="34">
        <v>0</v>
      </c>
    </row>
    <row r="230" spans="1:10" x14ac:dyDescent="0.2">
      <c r="A230" s="35"/>
      <c r="B230" s="35"/>
      <c r="C230" s="35"/>
      <c r="D230" s="35"/>
      <c r="E230" s="35" t="s">
        <v>104</v>
      </c>
      <c r="F230" s="34">
        <v>50.4</v>
      </c>
      <c r="G230" s="35"/>
      <c r="H230" s="76" t="s">
        <v>103</v>
      </c>
      <c r="I230" s="76"/>
      <c r="J230" s="34">
        <v>270.70999999999998</v>
      </c>
    </row>
    <row r="231" spans="1:10" ht="50.1" customHeight="1" thickBot="1" x14ac:dyDescent="0.25">
      <c r="A231" s="29"/>
      <c r="B231" s="29"/>
      <c r="C231" s="29"/>
      <c r="D231" s="29"/>
      <c r="E231" s="29"/>
      <c r="F231" s="29"/>
      <c r="G231" s="29" t="s">
        <v>102</v>
      </c>
      <c r="H231" s="33" t="s">
        <v>153</v>
      </c>
      <c r="I231" s="29" t="s">
        <v>100</v>
      </c>
      <c r="J231" s="28">
        <v>5414.2</v>
      </c>
    </row>
    <row r="232" spans="1:10" ht="0.95" customHeight="1" thickTop="1" x14ac:dyDescent="0.2">
      <c r="A232" s="32"/>
      <c r="B232" s="32"/>
      <c r="C232" s="32"/>
      <c r="D232" s="32"/>
      <c r="E232" s="32"/>
      <c r="F232" s="32"/>
      <c r="G232" s="32"/>
      <c r="H232" s="32"/>
      <c r="I232" s="32"/>
      <c r="J232" s="32"/>
    </row>
    <row r="233" spans="1:10" ht="18" customHeight="1" x14ac:dyDescent="0.2">
      <c r="A233" s="25" t="s">
        <v>53</v>
      </c>
      <c r="B233" s="23" t="s">
        <v>97</v>
      </c>
      <c r="C233" s="25" t="s">
        <v>96</v>
      </c>
      <c r="D233" s="25" t="s">
        <v>9</v>
      </c>
      <c r="E233" s="77" t="s">
        <v>136</v>
      </c>
      <c r="F233" s="77"/>
      <c r="G233" s="24" t="s">
        <v>95</v>
      </c>
      <c r="H233" s="23" t="s">
        <v>10</v>
      </c>
      <c r="I233" s="23" t="s">
        <v>94</v>
      </c>
      <c r="J233" s="23" t="s">
        <v>11</v>
      </c>
    </row>
    <row r="234" spans="1:10" ht="26.1" customHeight="1" x14ac:dyDescent="0.2">
      <c r="A234" s="17" t="s">
        <v>135</v>
      </c>
      <c r="B234" s="15" t="s">
        <v>39</v>
      </c>
      <c r="C234" s="17" t="s">
        <v>28</v>
      </c>
      <c r="D234" s="17" t="s">
        <v>38</v>
      </c>
      <c r="E234" s="78" t="s">
        <v>142</v>
      </c>
      <c r="F234" s="78"/>
      <c r="G234" s="16" t="s">
        <v>31</v>
      </c>
      <c r="H234" s="41">
        <v>1</v>
      </c>
      <c r="I234" s="14">
        <v>53.17</v>
      </c>
      <c r="J234" s="14">
        <v>53.17</v>
      </c>
    </row>
    <row r="235" spans="1:10" ht="26.1" customHeight="1" x14ac:dyDescent="0.2">
      <c r="A235" s="39" t="s">
        <v>112</v>
      </c>
      <c r="B235" s="40" t="s">
        <v>114</v>
      </c>
      <c r="C235" s="39" t="s">
        <v>80</v>
      </c>
      <c r="D235" s="39" t="s">
        <v>113</v>
      </c>
      <c r="E235" s="75" t="s">
        <v>109</v>
      </c>
      <c r="F235" s="75"/>
      <c r="G235" s="38" t="s">
        <v>31</v>
      </c>
      <c r="H235" s="37">
        <v>3</v>
      </c>
      <c r="I235" s="36">
        <v>1.1399999999999999</v>
      </c>
      <c r="J235" s="36">
        <v>3.42</v>
      </c>
    </row>
    <row r="236" spans="1:10" ht="26.1" customHeight="1" x14ac:dyDescent="0.2">
      <c r="A236" s="39" t="s">
        <v>112</v>
      </c>
      <c r="B236" s="40" t="s">
        <v>130</v>
      </c>
      <c r="C236" s="39" t="s">
        <v>80</v>
      </c>
      <c r="D236" s="39" t="s">
        <v>129</v>
      </c>
      <c r="E236" s="75" t="s">
        <v>109</v>
      </c>
      <c r="F236" s="75"/>
      <c r="G236" s="38" t="s">
        <v>31</v>
      </c>
      <c r="H236" s="37">
        <v>0.1</v>
      </c>
      <c r="I236" s="36">
        <v>19.18</v>
      </c>
      <c r="J236" s="36">
        <v>1.91</v>
      </c>
    </row>
    <row r="237" spans="1:10" ht="24" customHeight="1" x14ac:dyDescent="0.2">
      <c r="A237" s="39" t="s">
        <v>112</v>
      </c>
      <c r="B237" s="40" t="s">
        <v>117</v>
      </c>
      <c r="C237" s="39" t="s">
        <v>116</v>
      </c>
      <c r="D237" s="39" t="s">
        <v>115</v>
      </c>
      <c r="E237" s="75" t="s">
        <v>109</v>
      </c>
      <c r="F237" s="75"/>
      <c r="G237" s="38" t="s">
        <v>26</v>
      </c>
      <c r="H237" s="37">
        <v>1</v>
      </c>
      <c r="I237" s="36">
        <v>40</v>
      </c>
      <c r="J237" s="36">
        <v>40</v>
      </c>
    </row>
    <row r="238" spans="1:10" ht="24" customHeight="1" x14ac:dyDescent="0.2">
      <c r="A238" s="39" t="s">
        <v>112</v>
      </c>
      <c r="B238" s="40" t="s">
        <v>133</v>
      </c>
      <c r="C238" s="39" t="s">
        <v>80</v>
      </c>
      <c r="D238" s="39" t="s">
        <v>132</v>
      </c>
      <c r="E238" s="75" t="s">
        <v>109</v>
      </c>
      <c r="F238" s="75"/>
      <c r="G238" s="38" t="s">
        <v>131</v>
      </c>
      <c r="H238" s="37">
        <v>1.8</v>
      </c>
      <c r="I238" s="36">
        <v>4.3600000000000003</v>
      </c>
      <c r="J238" s="36">
        <v>7.84</v>
      </c>
    </row>
    <row r="239" spans="1:10" x14ac:dyDescent="0.2">
      <c r="A239" s="35"/>
      <c r="B239" s="35"/>
      <c r="C239" s="35"/>
      <c r="D239" s="35"/>
      <c r="E239" s="35" t="s">
        <v>107</v>
      </c>
      <c r="F239" s="34">
        <v>0</v>
      </c>
      <c r="G239" s="35" t="s">
        <v>106</v>
      </c>
      <c r="H239" s="34">
        <v>0</v>
      </c>
      <c r="I239" s="35" t="s">
        <v>105</v>
      </c>
      <c r="J239" s="34">
        <v>0</v>
      </c>
    </row>
    <row r="240" spans="1:10" x14ac:dyDescent="0.2">
      <c r="A240" s="35"/>
      <c r="B240" s="35"/>
      <c r="C240" s="35"/>
      <c r="D240" s="35"/>
      <c r="E240" s="35" t="s">
        <v>104</v>
      </c>
      <c r="F240" s="34">
        <v>12.16</v>
      </c>
      <c r="G240" s="35"/>
      <c r="H240" s="76" t="s">
        <v>103</v>
      </c>
      <c r="I240" s="76"/>
      <c r="J240" s="34">
        <v>65.33</v>
      </c>
    </row>
    <row r="241" spans="1:10" ht="50.1" customHeight="1" thickBot="1" x14ac:dyDescent="0.25">
      <c r="A241" s="29"/>
      <c r="B241" s="29"/>
      <c r="C241" s="29"/>
      <c r="D241" s="29"/>
      <c r="E241" s="29"/>
      <c r="F241" s="29"/>
      <c r="G241" s="29" t="s">
        <v>102</v>
      </c>
      <c r="H241" s="33" t="s">
        <v>152</v>
      </c>
      <c r="I241" s="29" t="s">
        <v>100</v>
      </c>
      <c r="J241" s="28">
        <v>3266.5</v>
      </c>
    </row>
    <row r="242" spans="1:10" ht="0.95" customHeight="1" thickTop="1" x14ac:dyDescent="0.2">
      <c r="A242" s="32"/>
      <c r="B242" s="32"/>
      <c r="C242" s="32"/>
      <c r="D242" s="32"/>
      <c r="E242" s="32"/>
      <c r="F242" s="32"/>
      <c r="G242" s="32"/>
      <c r="H242" s="32"/>
      <c r="I242" s="32"/>
      <c r="J242" s="32"/>
    </row>
    <row r="243" spans="1:10" ht="24" customHeight="1" x14ac:dyDescent="0.2">
      <c r="A243" s="22" t="s">
        <v>19</v>
      </c>
      <c r="B243" s="22"/>
      <c r="C243" s="22"/>
      <c r="D243" s="22" t="s">
        <v>20</v>
      </c>
      <c r="E243" s="22"/>
      <c r="F243" s="79"/>
      <c r="G243" s="79"/>
      <c r="H243" s="20"/>
      <c r="I243" s="22"/>
      <c r="J243" s="19">
        <v>13644.84</v>
      </c>
    </row>
    <row r="244" spans="1:10" ht="18" customHeight="1" x14ac:dyDescent="0.2">
      <c r="A244" s="25" t="s">
        <v>52</v>
      </c>
      <c r="B244" s="23" t="s">
        <v>97</v>
      </c>
      <c r="C244" s="25" t="s">
        <v>96</v>
      </c>
      <c r="D244" s="25" t="s">
        <v>9</v>
      </c>
      <c r="E244" s="77" t="s">
        <v>136</v>
      </c>
      <c r="F244" s="77"/>
      <c r="G244" s="24" t="s">
        <v>95</v>
      </c>
      <c r="H244" s="23" t="s">
        <v>10</v>
      </c>
      <c r="I244" s="23" t="s">
        <v>94</v>
      </c>
      <c r="J244" s="23" t="s">
        <v>11</v>
      </c>
    </row>
    <row r="245" spans="1:10" ht="51.95" customHeight="1" x14ac:dyDescent="0.2">
      <c r="A245" s="17" t="s">
        <v>135</v>
      </c>
      <c r="B245" s="15" t="s">
        <v>45</v>
      </c>
      <c r="C245" s="17" t="s">
        <v>28</v>
      </c>
      <c r="D245" s="17" t="s">
        <v>44</v>
      </c>
      <c r="E245" s="78" t="s">
        <v>142</v>
      </c>
      <c r="F245" s="78"/>
      <c r="G245" s="16" t="s">
        <v>31</v>
      </c>
      <c r="H245" s="41">
        <v>1</v>
      </c>
      <c r="I245" s="14">
        <v>40.61</v>
      </c>
      <c r="J245" s="14">
        <v>40.61</v>
      </c>
    </row>
    <row r="246" spans="1:10" ht="26.1" customHeight="1" x14ac:dyDescent="0.2">
      <c r="A246" s="39" t="s">
        <v>112</v>
      </c>
      <c r="B246" s="40" t="s">
        <v>130</v>
      </c>
      <c r="C246" s="39" t="s">
        <v>80</v>
      </c>
      <c r="D246" s="39" t="s">
        <v>129</v>
      </c>
      <c r="E246" s="75" t="s">
        <v>109</v>
      </c>
      <c r="F246" s="75"/>
      <c r="G246" s="38" t="s">
        <v>31</v>
      </c>
      <c r="H246" s="37">
        <v>0.1</v>
      </c>
      <c r="I246" s="36">
        <v>19.18</v>
      </c>
      <c r="J246" s="36">
        <v>1.91</v>
      </c>
    </row>
    <row r="247" spans="1:10" ht="24" customHeight="1" x14ac:dyDescent="0.2">
      <c r="A247" s="39" t="s">
        <v>112</v>
      </c>
      <c r="B247" s="40" t="s">
        <v>133</v>
      </c>
      <c r="C247" s="39" t="s">
        <v>80</v>
      </c>
      <c r="D247" s="39" t="s">
        <v>132</v>
      </c>
      <c r="E247" s="75" t="s">
        <v>109</v>
      </c>
      <c r="F247" s="75"/>
      <c r="G247" s="38" t="s">
        <v>131</v>
      </c>
      <c r="H247" s="37">
        <v>5</v>
      </c>
      <c r="I247" s="36">
        <v>4.3600000000000003</v>
      </c>
      <c r="J247" s="36">
        <v>21.8</v>
      </c>
    </row>
    <row r="248" spans="1:10" ht="26.1" customHeight="1" x14ac:dyDescent="0.2">
      <c r="A248" s="39" t="s">
        <v>112</v>
      </c>
      <c r="B248" s="40" t="s">
        <v>114</v>
      </c>
      <c r="C248" s="39" t="s">
        <v>80</v>
      </c>
      <c r="D248" s="39" t="s">
        <v>113</v>
      </c>
      <c r="E248" s="75" t="s">
        <v>109</v>
      </c>
      <c r="F248" s="75"/>
      <c r="G248" s="38" t="s">
        <v>31</v>
      </c>
      <c r="H248" s="37">
        <v>10</v>
      </c>
      <c r="I248" s="36">
        <v>1.1399999999999999</v>
      </c>
      <c r="J248" s="36">
        <v>11.4</v>
      </c>
    </row>
    <row r="249" spans="1:10" ht="26.1" customHeight="1" x14ac:dyDescent="0.2">
      <c r="A249" s="39" t="s">
        <v>112</v>
      </c>
      <c r="B249" s="40" t="s">
        <v>148</v>
      </c>
      <c r="C249" s="39" t="s">
        <v>28</v>
      </c>
      <c r="D249" s="39" t="s">
        <v>147</v>
      </c>
      <c r="E249" s="75" t="s">
        <v>109</v>
      </c>
      <c r="F249" s="75"/>
      <c r="G249" s="38" t="s">
        <v>131</v>
      </c>
      <c r="H249" s="37">
        <v>1</v>
      </c>
      <c r="I249" s="36">
        <v>5.5</v>
      </c>
      <c r="J249" s="36">
        <v>5.5</v>
      </c>
    </row>
    <row r="250" spans="1:10" x14ac:dyDescent="0.2">
      <c r="A250" s="35"/>
      <c r="B250" s="35"/>
      <c r="C250" s="35"/>
      <c r="D250" s="35"/>
      <c r="E250" s="35" t="s">
        <v>107</v>
      </c>
      <c r="F250" s="34">
        <v>0</v>
      </c>
      <c r="G250" s="35" t="s">
        <v>106</v>
      </c>
      <c r="H250" s="34">
        <v>0</v>
      </c>
      <c r="I250" s="35" t="s">
        <v>105</v>
      </c>
      <c r="J250" s="34">
        <v>0</v>
      </c>
    </row>
    <row r="251" spans="1:10" x14ac:dyDescent="0.2">
      <c r="A251" s="35"/>
      <c r="B251" s="35"/>
      <c r="C251" s="35"/>
      <c r="D251" s="35"/>
      <c r="E251" s="35" t="s">
        <v>104</v>
      </c>
      <c r="F251" s="34">
        <v>9.2899999999999991</v>
      </c>
      <c r="G251" s="35"/>
      <c r="H251" s="76" t="s">
        <v>103</v>
      </c>
      <c r="I251" s="76"/>
      <c r="J251" s="34">
        <v>49.9</v>
      </c>
    </row>
    <row r="252" spans="1:10" ht="50.1" customHeight="1" thickBot="1" x14ac:dyDescent="0.25">
      <c r="A252" s="29"/>
      <c r="B252" s="29"/>
      <c r="C252" s="29"/>
      <c r="D252" s="29"/>
      <c r="E252" s="29"/>
      <c r="F252" s="29"/>
      <c r="G252" s="29" t="s">
        <v>102</v>
      </c>
      <c r="H252" s="33" t="s">
        <v>151</v>
      </c>
      <c r="I252" s="29" t="s">
        <v>100</v>
      </c>
      <c r="J252" s="28">
        <v>698.6</v>
      </c>
    </row>
    <row r="253" spans="1:10" ht="0.95" customHeight="1" thickTop="1" x14ac:dyDescent="0.2">
      <c r="A253" s="32"/>
      <c r="B253" s="32"/>
      <c r="C253" s="32"/>
      <c r="D253" s="32"/>
      <c r="E253" s="32"/>
      <c r="F253" s="32"/>
      <c r="G253" s="32"/>
      <c r="H253" s="32"/>
      <c r="I253" s="32"/>
      <c r="J253" s="32"/>
    </row>
    <row r="254" spans="1:10" ht="18" customHeight="1" x14ac:dyDescent="0.2">
      <c r="A254" s="25" t="s">
        <v>51</v>
      </c>
      <c r="B254" s="23" t="s">
        <v>97</v>
      </c>
      <c r="C254" s="25" t="s">
        <v>96</v>
      </c>
      <c r="D254" s="25" t="s">
        <v>9</v>
      </c>
      <c r="E254" s="77" t="s">
        <v>136</v>
      </c>
      <c r="F254" s="77"/>
      <c r="G254" s="24" t="s">
        <v>95</v>
      </c>
      <c r="H254" s="23" t="s">
        <v>10</v>
      </c>
      <c r="I254" s="23" t="s">
        <v>94</v>
      </c>
      <c r="J254" s="23" t="s">
        <v>11</v>
      </c>
    </row>
    <row r="255" spans="1:10" ht="26.1" customHeight="1" x14ac:dyDescent="0.2">
      <c r="A255" s="17" t="s">
        <v>135</v>
      </c>
      <c r="B255" s="15" t="s">
        <v>42</v>
      </c>
      <c r="C255" s="17" t="s">
        <v>28</v>
      </c>
      <c r="D255" s="17" t="s">
        <v>41</v>
      </c>
      <c r="E255" s="78" t="s">
        <v>142</v>
      </c>
      <c r="F255" s="78"/>
      <c r="G255" s="16" t="s">
        <v>31</v>
      </c>
      <c r="H255" s="41">
        <v>1</v>
      </c>
      <c r="I255" s="14">
        <v>220.31</v>
      </c>
      <c r="J255" s="14">
        <v>220.31</v>
      </c>
    </row>
    <row r="256" spans="1:10" ht="24" customHeight="1" x14ac:dyDescent="0.2">
      <c r="A256" s="39" t="s">
        <v>112</v>
      </c>
      <c r="B256" s="40" t="s">
        <v>133</v>
      </c>
      <c r="C256" s="39" t="s">
        <v>80</v>
      </c>
      <c r="D256" s="39" t="s">
        <v>132</v>
      </c>
      <c r="E256" s="75" t="s">
        <v>109</v>
      </c>
      <c r="F256" s="75"/>
      <c r="G256" s="38" t="s">
        <v>131</v>
      </c>
      <c r="H256" s="37">
        <v>10</v>
      </c>
      <c r="I256" s="36">
        <v>4.3600000000000003</v>
      </c>
      <c r="J256" s="36">
        <v>43.6</v>
      </c>
    </row>
    <row r="257" spans="1:10" ht="26.1" customHeight="1" x14ac:dyDescent="0.2">
      <c r="A257" s="39" t="s">
        <v>112</v>
      </c>
      <c r="B257" s="40" t="s">
        <v>114</v>
      </c>
      <c r="C257" s="39" t="s">
        <v>80</v>
      </c>
      <c r="D257" s="39" t="s">
        <v>113</v>
      </c>
      <c r="E257" s="75" t="s">
        <v>109</v>
      </c>
      <c r="F257" s="75"/>
      <c r="G257" s="38" t="s">
        <v>31</v>
      </c>
      <c r="H257" s="37">
        <v>20</v>
      </c>
      <c r="I257" s="36">
        <v>1.1399999999999999</v>
      </c>
      <c r="J257" s="36">
        <v>22.8</v>
      </c>
    </row>
    <row r="258" spans="1:10" ht="26.1" customHeight="1" x14ac:dyDescent="0.2">
      <c r="A258" s="39" t="s">
        <v>112</v>
      </c>
      <c r="B258" s="40" t="s">
        <v>145</v>
      </c>
      <c r="C258" s="39" t="s">
        <v>116</v>
      </c>
      <c r="D258" s="39" t="s">
        <v>144</v>
      </c>
      <c r="E258" s="75" t="s">
        <v>109</v>
      </c>
      <c r="F258" s="75"/>
      <c r="G258" s="38" t="s">
        <v>26</v>
      </c>
      <c r="H258" s="37">
        <v>1</v>
      </c>
      <c r="I258" s="36">
        <v>152</v>
      </c>
      <c r="J258" s="36">
        <v>152</v>
      </c>
    </row>
    <row r="259" spans="1:10" ht="26.1" customHeight="1" x14ac:dyDescent="0.2">
      <c r="A259" s="39" t="s">
        <v>112</v>
      </c>
      <c r="B259" s="40" t="s">
        <v>130</v>
      </c>
      <c r="C259" s="39" t="s">
        <v>80</v>
      </c>
      <c r="D259" s="39" t="s">
        <v>129</v>
      </c>
      <c r="E259" s="75" t="s">
        <v>109</v>
      </c>
      <c r="F259" s="75"/>
      <c r="G259" s="38" t="s">
        <v>31</v>
      </c>
      <c r="H259" s="37">
        <v>0.1</v>
      </c>
      <c r="I259" s="36">
        <v>19.18</v>
      </c>
      <c r="J259" s="36">
        <v>1.91</v>
      </c>
    </row>
    <row r="260" spans="1:10" x14ac:dyDescent="0.2">
      <c r="A260" s="35"/>
      <c r="B260" s="35"/>
      <c r="C260" s="35"/>
      <c r="D260" s="35"/>
      <c r="E260" s="35" t="s">
        <v>107</v>
      </c>
      <c r="F260" s="34">
        <v>0</v>
      </c>
      <c r="G260" s="35" t="s">
        <v>106</v>
      </c>
      <c r="H260" s="34">
        <v>0</v>
      </c>
      <c r="I260" s="35" t="s">
        <v>105</v>
      </c>
      <c r="J260" s="34">
        <v>0</v>
      </c>
    </row>
    <row r="261" spans="1:10" x14ac:dyDescent="0.2">
      <c r="A261" s="35"/>
      <c r="B261" s="35"/>
      <c r="C261" s="35"/>
      <c r="D261" s="35"/>
      <c r="E261" s="35" t="s">
        <v>104</v>
      </c>
      <c r="F261" s="34">
        <v>50.4</v>
      </c>
      <c r="G261" s="35"/>
      <c r="H261" s="76" t="s">
        <v>103</v>
      </c>
      <c r="I261" s="76"/>
      <c r="J261" s="34">
        <v>270.70999999999998</v>
      </c>
    </row>
    <row r="262" spans="1:10" ht="50.1" customHeight="1" thickBot="1" x14ac:dyDescent="0.25">
      <c r="A262" s="29"/>
      <c r="B262" s="29"/>
      <c r="C262" s="29"/>
      <c r="D262" s="29"/>
      <c r="E262" s="29"/>
      <c r="F262" s="29"/>
      <c r="G262" s="29" t="s">
        <v>102</v>
      </c>
      <c r="H262" s="33" t="s">
        <v>150</v>
      </c>
      <c r="I262" s="29" t="s">
        <v>100</v>
      </c>
      <c r="J262" s="28">
        <v>7579.88</v>
      </c>
    </row>
    <row r="263" spans="1:10" ht="0.95" customHeight="1" thickTop="1" x14ac:dyDescent="0.2">
      <c r="A263" s="32"/>
      <c r="B263" s="32"/>
      <c r="C263" s="32"/>
      <c r="D263" s="32"/>
      <c r="E263" s="32"/>
      <c r="F263" s="32"/>
      <c r="G263" s="32"/>
      <c r="H263" s="32"/>
      <c r="I263" s="32"/>
      <c r="J263" s="32"/>
    </row>
    <row r="264" spans="1:10" ht="18" customHeight="1" x14ac:dyDescent="0.2">
      <c r="A264" s="25" t="s">
        <v>50</v>
      </c>
      <c r="B264" s="23" t="s">
        <v>97</v>
      </c>
      <c r="C264" s="25" t="s">
        <v>96</v>
      </c>
      <c r="D264" s="25" t="s">
        <v>9</v>
      </c>
      <c r="E264" s="77" t="s">
        <v>136</v>
      </c>
      <c r="F264" s="77"/>
      <c r="G264" s="24" t="s">
        <v>95</v>
      </c>
      <c r="H264" s="23" t="s">
        <v>10</v>
      </c>
      <c r="I264" s="23" t="s">
        <v>94</v>
      </c>
      <c r="J264" s="23" t="s">
        <v>11</v>
      </c>
    </row>
    <row r="265" spans="1:10" ht="26.1" customHeight="1" x14ac:dyDescent="0.2">
      <c r="A265" s="17" t="s">
        <v>135</v>
      </c>
      <c r="B265" s="15" t="s">
        <v>39</v>
      </c>
      <c r="C265" s="17" t="s">
        <v>28</v>
      </c>
      <c r="D265" s="17" t="s">
        <v>38</v>
      </c>
      <c r="E265" s="78" t="s">
        <v>142</v>
      </c>
      <c r="F265" s="78"/>
      <c r="G265" s="16" t="s">
        <v>31</v>
      </c>
      <c r="H265" s="41">
        <v>1</v>
      </c>
      <c r="I265" s="14">
        <v>53.17</v>
      </c>
      <c r="J265" s="14">
        <v>53.17</v>
      </c>
    </row>
    <row r="266" spans="1:10" ht="26.1" customHeight="1" x14ac:dyDescent="0.2">
      <c r="A266" s="39" t="s">
        <v>112</v>
      </c>
      <c r="B266" s="40" t="s">
        <v>114</v>
      </c>
      <c r="C266" s="39" t="s">
        <v>80</v>
      </c>
      <c r="D266" s="39" t="s">
        <v>113</v>
      </c>
      <c r="E266" s="75" t="s">
        <v>109</v>
      </c>
      <c r="F266" s="75"/>
      <c r="G266" s="38" t="s">
        <v>31</v>
      </c>
      <c r="H266" s="37">
        <v>3</v>
      </c>
      <c r="I266" s="36">
        <v>1.1399999999999999</v>
      </c>
      <c r="J266" s="36">
        <v>3.42</v>
      </c>
    </row>
    <row r="267" spans="1:10" ht="26.1" customHeight="1" x14ac:dyDescent="0.2">
      <c r="A267" s="39" t="s">
        <v>112</v>
      </c>
      <c r="B267" s="40" t="s">
        <v>130</v>
      </c>
      <c r="C267" s="39" t="s">
        <v>80</v>
      </c>
      <c r="D267" s="39" t="s">
        <v>129</v>
      </c>
      <c r="E267" s="75" t="s">
        <v>109</v>
      </c>
      <c r="F267" s="75"/>
      <c r="G267" s="38" t="s">
        <v>31</v>
      </c>
      <c r="H267" s="37">
        <v>0.1</v>
      </c>
      <c r="I267" s="36">
        <v>19.18</v>
      </c>
      <c r="J267" s="36">
        <v>1.91</v>
      </c>
    </row>
    <row r="268" spans="1:10" ht="24" customHeight="1" x14ac:dyDescent="0.2">
      <c r="A268" s="39" t="s">
        <v>112</v>
      </c>
      <c r="B268" s="40" t="s">
        <v>117</v>
      </c>
      <c r="C268" s="39" t="s">
        <v>116</v>
      </c>
      <c r="D268" s="39" t="s">
        <v>115</v>
      </c>
      <c r="E268" s="75" t="s">
        <v>109</v>
      </c>
      <c r="F268" s="75"/>
      <c r="G268" s="38" t="s">
        <v>26</v>
      </c>
      <c r="H268" s="37">
        <v>1</v>
      </c>
      <c r="I268" s="36">
        <v>40</v>
      </c>
      <c r="J268" s="36">
        <v>40</v>
      </c>
    </row>
    <row r="269" spans="1:10" ht="24" customHeight="1" x14ac:dyDescent="0.2">
      <c r="A269" s="39" t="s">
        <v>112</v>
      </c>
      <c r="B269" s="40" t="s">
        <v>133</v>
      </c>
      <c r="C269" s="39" t="s">
        <v>80</v>
      </c>
      <c r="D269" s="39" t="s">
        <v>132</v>
      </c>
      <c r="E269" s="75" t="s">
        <v>109</v>
      </c>
      <c r="F269" s="75"/>
      <c r="G269" s="38" t="s">
        <v>131</v>
      </c>
      <c r="H269" s="37">
        <v>1.8</v>
      </c>
      <c r="I269" s="36">
        <v>4.3600000000000003</v>
      </c>
      <c r="J269" s="36">
        <v>7.84</v>
      </c>
    </row>
    <row r="270" spans="1:10" x14ac:dyDescent="0.2">
      <c r="A270" s="35"/>
      <c r="B270" s="35"/>
      <c r="C270" s="35"/>
      <c r="D270" s="35"/>
      <c r="E270" s="35" t="s">
        <v>107</v>
      </c>
      <c r="F270" s="34">
        <v>0</v>
      </c>
      <c r="G270" s="35" t="s">
        <v>106</v>
      </c>
      <c r="H270" s="34">
        <v>0</v>
      </c>
      <c r="I270" s="35" t="s">
        <v>105</v>
      </c>
      <c r="J270" s="34">
        <v>0</v>
      </c>
    </row>
    <row r="271" spans="1:10" x14ac:dyDescent="0.2">
      <c r="A271" s="35"/>
      <c r="B271" s="35"/>
      <c r="C271" s="35"/>
      <c r="D271" s="35"/>
      <c r="E271" s="35" t="s">
        <v>104</v>
      </c>
      <c r="F271" s="34">
        <v>12.16</v>
      </c>
      <c r="G271" s="35"/>
      <c r="H271" s="76" t="s">
        <v>103</v>
      </c>
      <c r="I271" s="76"/>
      <c r="J271" s="34">
        <v>65.33</v>
      </c>
    </row>
    <row r="272" spans="1:10" ht="50.1" customHeight="1" thickBot="1" x14ac:dyDescent="0.25">
      <c r="A272" s="29"/>
      <c r="B272" s="29"/>
      <c r="C272" s="29"/>
      <c r="D272" s="29"/>
      <c r="E272" s="29"/>
      <c r="F272" s="29"/>
      <c r="G272" s="29" t="s">
        <v>102</v>
      </c>
      <c r="H272" s="33" t="s">
        <v>149</v>
      </c>
      <c r="I272" s="29" t="s">
        <v>100</v>
      </c>
      <c r="J272" s="28">
        <v>4573.1000000000004</v>
      </c>
    </row>
    <row r="273" spans="1:10" ht="0.95" customHeight="1" thickTop="1" x14ac:dyDescent="0.2">
      <c r="A273" s="32"/>
      <c r="B273" s="32"/>
      <c r="C273" s="32"/>
      <c r="D273" s="32"/>
      <c r="E273" s="32"/>
      <c r="F273" s="32"/>
      <c r="G273" s="32"/>
      <c r="H273" s="32"/>
      <c r="I273" s="32"/>
      <c r="J273" s="32"/>
    </row>
    <row r="274" spans="1:10" ht="18" customHeight="1" x14ac:dyDescent="0.2">
      <c r="A274" s="25" t="s">
        <v>49</v>
      </c>
      <c r="B274" s="23" t="s">
        <v>97</v>
      </c>
      <c r="C274" s="25" t="s">
        <v>96</v>
      </c>
      <c r="D274" s="25" t="s">
        <v>9</v>
      </c>
      <c r="E274" s="77" t="s">
        <v>136</v>
      </c>
      <c r="F274" s="77"/>
      <c r="G274" s="24" t="s">
        <v>95</v>
      </c>
      <c r="H274" s="23" t="s">
        <v>10</v>
      </c>
      <c r="I274" s="23" t="s">
        <v>94</v>
      </c>
      <c r="J274" s="23" t="s">
        <v>11</v>
      </c>
    </row>
    <row r="275" spans="1:10" ht="39" customHeight="1" x14ac:dyDescent="0.2">
      <c r="A275" s="17" t="s">
        <v>135</v>
      </c>
      <c r="B275" s="15" t="s">
        <v>36</v>
      </c>
      <c r="C275" s="17" t="s">
        <v>28</v>
      </c>
      <c r="D275" s="17" t="s">
        <v>35</v>
      </c>
      <c r="E275" s="78" t="s">
        <v>134</v>
      </c>
      <c r="F275" s="78"/>
      <c r="G275" s="16" t="s">
        <v>31</v>
      </c>
      <c r="H275" s="41">
        <v>1</v>
      </c>
      <c r="I275" s="14">
        <v>322.77999999999997</v>
      </c>
      <c r="J275" s="14">
        <v>322.77999999999997</v>
      </c>
    </row>
    <row r="276" spans="1:10" ht="24" customHeight="1" x14ac:dyDescent="0.2">
      <c r="A276" s="39" t="s">
        <v>112</v>
      </c>
      <c r="B276" s="40" t="s">
        <v>133</v>
      </c>
      <c r="C276" s="39" t="s">
        <v>80</v>
      </c>
      <c r="D276" s="39" t="s">
        <v>132</v>
      </c>
      <c r="E276" s="75" t="s">
        <v>109</v>
      </c>
      <c r="F276" s="75"/>
      <c r="G276" s="38" t="s">
        <v>131</v>
      </c>
      <c r="H276" s="37">
        <v>10</v>
      </c>
      <c r="I276" s="36">
        <v>4.3600000000000003</v>
      </c>
      <c r="J276" s="36">
        <v>43.6</v>
      </c>
    </row>
    <row r="277" spans="1:10" ht="39" customHeight="1" x14ac:dyDescent="0.2">
      <c r="A277" s="39" t="s">
        <v>112</v>
      </c>
      <c r="B277" s="40" t="s">
        <v>126</v>
      </c>
      <c r="C277" s="39" t="s">
        <v>80</v>
      </c>
      <c r="D277" s="39" t="s">
        <v>125</v>
      </c>
      <c r="E277" s="75" t="s">
        <v>109</v>
      </c>
      <c r="F277" s="75"/>
      <c r="G277" s="38" t="s">
        <v>31</v>
      </c>
      <c r="H277" s="37">
        <v>0.1</v>
      </c>
      <c r="I277" s="36">
        <v>23.74</v>
      </c>
      <c r="J277" s="36">
        <v>2.37</v>
      </c>
    </row>
    <row r="278" spans="1:10" ht="24" customHeight="1" x14ac:dyDescent="0.2">
      <c r="A278" s="39" t="s">
        <v>112</v>
      </c>
      <c r="B278" s="40" t="s">
        <v>140</v>
      </c>
      <c r="C278" s="39" t="s">
        <v>116</v>
      </c>
      <c r="D278" s="39" t="s">
        <v>139</v>
      </c>
      <c r="E278" s="75" t="s">
        <v>109</v>
      </c>
      <c r="F278" s="75"/>
      <c r="G278" s="38" t="s">
        <v>138</v>
      </c>
      <c r="H278" s="37">
        <v>0.2</v>
      </c>
      <c r="I278" s="36">
        <v>175</v>
      </c>
      <c r="J278" s="36">
        <v>35</v>
      </c>
    </row>
    <row r="279" spans="1:10" ht="24" customHeight="1" x14ac:dyDescent="0.2">
      <c r="A279" s="39" t="s">
        <v>112</v>
      </c>
      <c r="B279" s="40" t="s">
        <v>128</v>
      </c>
      <c r="C279" s="39" t="s">
        <v>28</v>
      </c>
      <c r="D279" s="39" t="s">
        <v>127</v>
      </c>
      <c r="E279" s="75" t="s">
        <v>109</v>
      </c>
      <c r="F279" s="75"/>
      <c r="G279" s="38" t="s">
        <v>122</v>
      </c>
      <c r="H279" s="37">
        <v>5</v>
      </c>
      <c r="I279" s="36">
        <v>20</v>
      </c>
      <c r="J279" s="36">
        <v>100</v>
      </c>
    </row>
    <row r="280" spans="1:10" ht="26.1" customHeight="1" x14ac:dyDescent="0.2">
      <c r="A280" s="39" t="s">
        <v>112</v>
      </c>
      <c r="B280" s="40" t="s">
        <v>130</v>
      </c>
      <c r="C280" s="39" t="s">
        <v>80</v>
      </c>
      <c r="D280" s="39" t="s">
        <v>129</v>
      </c>
      <c r="E280" s="75" t="s">
        <v>109</v>
      </c>
      <c r="F280" s="75"/>
      <c r="G280" s="38" t="s">
        <v>31</v>
      </c>
      <c r="H280" s="37">
        <v>0.5</v>
      </c>
      <c r="I280" s="36">
        <v>19.18</v>
      </c>
      <c r="J280" s="36">
        <v>9.59</v>
      </c>
    </row>
    <row r="281" spans="1:10" ht="26.1" customHeight="1" x14ac:dyDescent="0.2">
      <c r="A281" s="39" t="s">
        <v>112</v>
      </c>
      <c r="B281" s="40" t="s">
        <v>119</v>
      </c>
      <c r="C281" s="39" t="s">
        <v>80</v>
      </c>
      <c r="D281" s="39" t="s">
        <v>118</v>
      </c>
      <c r="E281" s="75" t="s">
        <v>109</v>
      </c>
      <c r="F281" s="75"/>
      <c r="G281" s="38" t="s">
        <v>31</v>
      </c>
      <c r="H281" s="37">
        <v>0.1</v>
      </c>
      <c r="I281" s="36">
        <v>62.03</v>
      </c>
      <c r="J281" s="36">
        <v>6.2</v>
      </c>
    </row>
    <row r="282" spans="1:10" ht="26.1" customHeight="1" x14ac:dyDescent="0.2">
      <c r="A282" s="39" t="s">
        <v>112</v>
      </c>
      <c r="B282" s="40" t="s">
        <v>114</v>
      </c>
      <c r="C282" s="39" t="s">
        <v>80</v>
      </c>
      <c r="D282" s="39" t="s">
        <v>113</v>
      </c>
      <c r="E282" s="75" t="s">
        <v>109</v>
      </c>
      <c r="F282" s="75"/>
      <c r="G282" s="38" t="s">
        <v>31</v>
      </c>
      <c r="H282" s="37">
        <v>10</v>
      </c>
      <c r="I282" s="36">
        <v>1.1399999999999999</v>
      </c>
      <c r="J282" s="36">
        <v>11.4</v>
      </c>
    </row>
    <row r="283" spans="1:10" ht="24" customHeight="1" x14ac:dyDescent="0.2">
      <c r="A283" s="39" t="s">
        <v>112</v>
      </c>
      <c r="B283" s="40" t="s">
        <v>124</v>
      </c>
      <c r="C283" s="39" t="s">
        <v>116</v>
      </c>
      <c r="D283" s="39" t="s">
        <v>123</v>
      </c>
      <c r="E283" s="75" t="s">
        <v>109</v>
      </c>
      <c r="F283" s="75"/>
      <c r="G283" s="38" t="s">
        <v>122</v>
      </c>
      <c r="H283" s="37">
        <v>2</v>
      </c>
      <c r="I283" s="36">
        <v>6.92</v>
      </c>
      <c r="J283" s="36">
        <v>13.84</v>
      </c>
    </row>
    <row r="284" spans="1:10" ht="24" customHeight="1" x14ac:dyDescent="0.2">
      <c r="A284" s="39" t="s">
        <v>112</v>
      </c>
      <c r="B284" s="40" t="s">
        <v>111</v>
      </c>
      <c r="C284" s="39" t="s">
        <v>80</v>
      </c>
      <c r="D284" s="39" t="s">
        <v>110</v>
      </c>
      <c r="E284" s="75" t="s">
        <v>109</v>
      </c>
      <c r="F284" s="75"/>
      <c r="G284" s="38" t="s">
        <v>108</v>
      </c>
      <c r="H284" s="37">
        <v>0.2</v>
      </c>
      <c r="I284" s="36">
        <v>53.58</v>
      </c>
      <c r="J284" s="36">
        <v>10.71</v>
      </c>
    </row>
    <row r="285" spans="1:10" ht="24" customHeight="1" x14ac:dyDescent="0.2">
      <c r="A285" s="39" t="s">
        <v>112</v>
      </c>
      <c r="B285" s="40" t="s">
        <v>117</v>
      </c>
      <c r="C285" s="39" t="s">
        <v>116</v>
      </c>
      <c r="D285" s="39" t="s">
        <v>115</v>
      </c>
      <c r="E285" s="75" t="s">
        <v>109</v>
      </c>
      <c r="F285" s="75"/>
      <c r="G285" s="38" t="s">
        <v>26</v>
      </c>
      <c r="H285" s="37">
        <v>2</v>
      </c>
      <c r="I285" s="36">
        <v>40</v>
      </c>
      <c r="J285" s="36">
        <v>80</v>
      </c>
    </row>
    <row r="286" spans="1:10" ht="24" customHeight="1" x14ac:dyDescent="0.2">
      <c r="A286" s="39" t="s">
        <v>112</v>
      </c>
      <c r="B286" s="40" t="s">
        <v>121</v>
      </c>
      <c r="C286" s="39" t="s">
        <v>80</v>
      </c>
      <c r="D286" s="39" t="s">
        <v>120</v>
      </c>
      <c r="E286" s="75" t="s">
        <v>109</v>
      </c>
      <c r="F286" s="75"/>
      <c r="G286" s="38" t="s">
        <v>108</v>
      </c>
      <c r="H286" s="37">
        <v>0.2</v>
      </c>
      <c r="I286" s="36">
        <v>50.35</v>
      </c>
      <c r="J286" s="36">
        <v>10.07</v>
      </c>
    </row>
    <row r="287" spans="1:10" x14ac:dyDescent="0.2">
      <c r="A287" s="35"/>
      <c r="B287" s="35"/>
      <c r="C287" s="35"/>
      <c r="D287" s="35"/>
      <c r="E287" s="35" t="s">
        <v>107</v>
      </c>
      <c r="F287" s="34">
        <v>0</v>
      </c>
      <c r="G287" s="35" t="s">
        <v>106</v>
      </c>
      <c r="H287" s="34">
        <v>0</v>
      </c>
      <c r="I287" s="35" t="s">
        <v>105</v>
      </c>
      <c r="J287" s="34">
        <v>0</v>
      </c>
    </row>
    <row r="288" spans="1:10" x14ac:dyDescent="0.2">
      <c r="A288" s="35"/>
      <c r="B288" s="35"/>
      <c r="C288" s="35"/>
      <c r="D288" s="35"/>
      <c r="E288" s="35" t="s">
        <v>104</v>
      </c>
      <c r="F288" s="34">
        <v>73.849999999999994</v>
      </c>
      <c r="G288" s="35"/>
      <c r="H288" s="76" t="s">
        <v>103</v>
      </c>
      <c r="I288" s="76"/>
      <c r="J288" s="34">
        <v>396.63</v>
      </c>
    </row>
    <row r="289" spans="1:10" ht="50.1" customHeight="1" thickBot="1" x14ac:dyDescent="0.25">
      <c r="A289" s="29"/>
      <c r="B289" s="29"/>
      <c r="C289" s="29"/>
      <c r="D289" s="29"/>
      <c r="E289" s="29"/>
      <c r="F289" s="29"/>
      <c r="G289" s="29" t="s">
        <v>102</v>
      </c>
      <c r="H289" s="33" t="s">
        <v>101</v>
      </c>
      <c r="I289" s="29" t="s">
        <v>100</v>
      </c>
      <c r="J289" s="28">
        <v>793.26</v>
      </c>
    </row>
    <row r="290" spans="1:10" ht="0.95" customHeight="1" thickTop="1" x14ac:dyDescent="0.2">
      <c r="A290" s="32"/>
      <c r="B290" s="32"/>
      <c r="C290" s="32"/>
      <c r="D290" s="32"/>
      <c r="E290" s="32"/>
      <c r="F290" s="32"/>
      <c r="G290" s="32"/>
      <c r="H290" s="32"/>
      <c r="I290" s="32"/>
      <c r="J290" s="32"/>
    </row>
    <row r="291" spans="1:10" ht="24" customHeight="1" x14ac:dyDescent="0.2">
      <c r="A291" s="22" t="s">
        <v>21</v>
      </c>
      <c r="B291" s="22"/>
      <c r="C291" s="22"/>
      <c r="D291" s="22" t="s">
        <v>22</v>
      </c>
      <c r="E291" s="22"/>
      <c r="F291" s="79"/>
      <c r="G291" s="79"/>
      <c r="H291" s="20"/>
      <c r="I291" s="22"/>
      <c r="J291" s="19">
        <v>24457.95</v>
      </c>
    </row>
    <row r="292" spans="1:10" ht="18" customHeight="1" x14ac:dyDescent="0.2">
      <c r="A292" s="25" t="s">
        <v>46</v>
      </c>
      <c r="B292" s="23" t="s">
        <v>97</v>
      </c>
      <c r="C292" s="25" t="s">
        <v>96</v>
      </c>
      <c r="D292" s="25" t="s">
        <v>9</v>
      </c>
      <c r="E292" s="77" t="s">
        <v>136</v>
      </c>
      <c r="F292" s="77"/>
      <c r="G292" s="24" t="s">
        <v>95</v>
      </c>
      <c r="H292" s="23" t="s">
        <v>10</v>
      </c>
      <c r="I292" s="23" t="s">
        <v>94</v>
      </c>
      <c r="J292" s="23" t="s">
        <v>11</v>
      </c>
    </row>
    <row r="293" spans="1:10" ht="51.95" customHeight="1" x14ac:dyDescent="0.2">
      <c r="A293" s="17" t="s">
        <v>135</v>
      </c>
      <c r="B293" s="15" t="s">
        <v>45</v>
      </c>
      <c r="C293" s="17" t="s">
        <v>28</v>
      </c>
      <c r="D293" s="17" t="s">
        <v>44</v>
      </c>
      <c r="E293" s="78" t="s">
        <v>142</v>
      </c>
      <c r="F293" s="78"/>
      <c r="G293" s="16" t="s">
        <v>31</v>
      </c>
      <c r="H293" s="41">
        <v>1</v>
      </c>
      <c r="I293" s="14">
        <v>40.61</v>
      </c>
      <c r="J293" s="14">
        <v>40.61</v>
      </c>
    </row>
    <row r="294" spans="1:10" ht="26.1" customHeight="1" x14ac:dyDescent="0.2">
      <c r="A294" s="39" t="s">
        <v>112</v>
      </c>
      <c r="B294" s="40" t="s">
        <v>130</v>
      </c>
      <c r="C294" s="39" t="s">
        <v>80</v>
      </c>
      <c r="D294" s="39" t="s">
        <v>129</v>
      </c>
      <c r="E294" s="75" t="s">
        <v>109</v>
      </c>
      <c r="F294" s="75"/>
      <c r="G294" s="38" t="s">
        <v>31</v>
      </c>
      <c r="H294" s="37">
        <v>0.1</v>
      </c>
      <c r="I294" s="36">
        <v>19.18</v>
      </c>
      <c r="J294" s="36">
        <v>1.91</v>
      </c>
    </row>
    <row r="295" spans="1:10" ht="24" customHeight="1" x14ac:dyDescent="0.2">
      <c r="A295" s="39" t="s">
        <v>112</v>
      </c>
      <c r="B295" s="40" t="s">
        <v>133</v>
      </c>
      <c r="C295" s="39" t="s">
        <v>80</v>
      </c>
      <c r="D295" s="39" t="s">
        <v>132</v>
      </c>
      <c r="E295" s="75" t="s">
        <v>109</v>
      </c>
      <c r="F295" s="75"/>
      <c r="G295" s="38" t="s">
        <v>131</v>
      </c>
      <c r="H295" s="37">
        <v>5</v>
      </c>
      <c r="I295" s="36">
        <v>4.3600000000000003</v>
      </c>
      <c r="J295" s="36">
        <v>21.8</v>
      </c>
    </row>
    <row r="296" spans="1:10" ht="26.1" customHeight="1" x14ac:dyDescent="0.2">
      <c r="A296" s="39" t="s">
        <v>112</v>
      </c>
      <c r="B296" s="40" t="s">
        <v>114</v>
      </c>
      <c r="C296" s="39" t="s">
        <v>80</v>
      </c>
      <c r="D296" s="39" t="s">
        <v>113</v>
      </c>
      <c r="E296" s="75" t="s">
        <v>109</v>
      </c>
      <c r="F296" s="75"/>
      <c r="G296" s="38" t="s">
        <v>31</v>
      </c>
      <c r="H296" s="37">
        <v>10</v>
      </c>
      <c r="I296" s="36">
        <v>1.1399999999999999</v>
      </c>
      <c r="J296" s="36">
        <v>11.4</v>
      </c>
    </row>
    <row r="297" spans="1:10" ht="26.1" customHeight="1" x14ac:dyDescent="0.2">
      <c r="A297" s="39" t="s">
        <v>112</v>
      </c>
      <c r="B297" s="40" t="s">
        <v>148</v>
      </c>
      <c r="C297" s="39" t="s">
        <v>28</v>
      </c>
      <c r="D297" s="39" t="s">
        <v>147</v>
      </c>
      <c r="E297" s="75" t="s">
        <v>109</v>
      </c>
      <c r="F297" s="75"/>
      <c r="G297" s="38" t="s">
        <v>131</v>
      </c>
      <c r="H297" s="37">
        <v>1</v>
      </c>
      <c r="I297" s="36">
        <v>5.5</v>
      </c>
      <c r="J297" s="36">
        <v>5.5</v>
      </c>
    </row>
    <row r="298" spans="1:10" x14ac:dyDescent="0.2">
      <c r="A298" s="35"/>
      <c r="B298" s="35"/>
      <c r="C298" s="35"/>
      <c r="D298" s="35"/>
      <c r="E298" s="35" t="s">
        <v>107</v>
      </c>
      <c r="F298" s="34">
        <v>0</v>
      </c>
      <c r="G298" s="35" t="s">
        <v>106</v>
      </c>
      <c r="H298" s="34">
        <v>0</v>
      </c>
      <c r="I298" s="35" t="s">
        <v>105</v>
      </c>
      <c r="J298" s="34">
        <v>0</v>
      </c>
    </row>
    <row r="299" spans="1:10" x14ac:dyDescent="0.2">
      <c r="A299" s="35"/>
      <c r="B299" s="35"/>
      <c r="C299" s="35"/>
      <c r="D299" s="35"/>
      <c r="E299" s="35" t="s">
        <v>104</v>
      </c>
      <c r="F299" s="34">
        <v>9.2899999999999991</v>
      </c>
      <c r="G299" s="35"/>
      <c r="H299" s="76" t="s">
        <v>103</v>
      </c>
      <c r="I299" s="76"/>
      <c r="J299" s="34">
        <v>49.9</v>
      </c>
    </row>
    <row r="300" spans="1:10" ht="50.1" customHeight="1" thickBot="1" x14ac:dyDescent="0.25">
      <c r="A300" s="29"/>
      <c r="B300" s="29"/>
      <c r="C300" s="29"/>
      <c r="D300" s="29"/>
      <c r="E300" s="29"/>
      <c r="F300" s="29"/>
      <c r="G300" s="29" t="s">
        <v>102</v>
      </c>
      <c r="H300" s="33" t="s">
        <v>146</v>
      </c>
      <c r="I300" s="29" t="s">
        <v>100</v>
      </c>
      <c r="J300" s="28">
        <v>1197.5999999999999</v>
      </c>
    </row>
    <row r="301" spans="1:10" ht="0.95" customHeight="1" thickTop="1" x14ac:dyDescent="0.2">
      <c r="A301" s="32"/>
      <c r="B301" s="32"/>
      <c r="C301" s="32"/>
      <c r="D301" s="32"/>
      <c r="E301" s="32"/>
      <c r="F301" s="32"/>
      <c r="G301" s="32"/>
      <c r="H301" s="32"/>
      <c r="I301" s="32"/>
      <c r="J301" s="32"/>
    </row>
    <row r="302" spans="1:10" ht="18" customHeight="1" x14ac:dyDescent="0.2">
      <c r="A302" s="25" t="s">
        <v>43</v>
      </c>
      <c r="B302" s="23" t="s">
        <v>97</v>
      </c>
      <c r="C302" s="25" t="s">
        <v>96</v>
      </c>
      <c r="D302" s="25" t="s">
        <v>9</v>
      </c>
      <c r="E302" s="77" t="s">
        <v>136</v>
      </c>
      <c r="F302" s="77"/>
      <c r="G302" s="24" t="s">
        <v>95</v>
      </c>
      <c r="H302" s="23" t="s">
        <v>10</v>
      </c>
      <c r="I302" s="23" t="s">
        <v>94</v>
      </c>
      <c r="J302" s="23" t="s">
        <v>11</v>
      </c>
    </row>
    <row r="303" spans="1:10" ht="26.1" customHeight="1" x14ac:dyDescent="0.2">
      <c r="A303" s="17" t="s">
        <v>135</v>
      </c>
      <c r="B303" s="15" t="s">
        <v>42</v>
      </c>
      <c r="C303" s="17" t="s">
        <v>28</v>
      </c>
      <c r="D303" s="17" t="s">
        <v>41</v>
      </c>
      <c r="E303" s="78" t="s">
        <v>142</v>
      </c>
      <c r="F303" s="78"/>
      <c r="G303" s="16" t="s">
        <v>31</v>
      </c>
      <c r="H303" s="41">
        <v>1</v>
      </c>
      <c r="I303" s="14">
        <v>220.31</v>
      </c>
      <c r="J303" s="14">
        <v>220.31</v>
      </c>
    </row>
    <row r="304" spans="1:10" ht="24" customHeight="1" x14ac:dyDescent="0.2">
      <c r="A304" s="39" t="s">
        <v>112</v>
      </c>
      <c r="B304" s="40" t="s">
        <v>133</v>
      </c>
      <c r="C304" s="39" t="s">
        <v>80</v>
      </c>
      <c r="D304" s="39" t="s">
        <v>132</v>
      </c>
      <c r="E304" s="75" t="s">
        <v>109</v>
      </c>
      <c r="F304" s="75"/>
      <c r="G304" s="38" t="s">
        <v>131</v>
      </c>
      <c r="H304" s="37">
        <v>10</v>
      </c>
      <c r="I304" s="36">
        <v>4.3600000000000003</v>
      </c>
      <c r="J304" s="36">
        <v>43.6</v>
      </c>
    </row>
    <row r="305" spans="1:10" ht="26.1" customHeight="1" x14ac:dyDescent="0.2">
      <c r="A305" s="39" t="s">
        <v>112</v>
      </c>
      <c r="B305" s="40" t="s">
        <v>114</v>
      </c>
      <c r="C305" s="39" t="s">
        <v>80</v>
      </c>
      <c r="D305" s="39" t="s">
        <v>113</v>
      </c>
      <c r="E305" s="75" t="s">
        <v>109</v>
      </c>
      <c r="F305" s="75"/>
      <c r="G305" s="38" t="s">
        <v>31</v>
      </c>
      <c r="H305" s="37">
        <v>20</v>
      </c>
      <c r="I305" s="36">
        <v>1.1399999999999999</v>
      </c>
      <c r="J305" s="36">
        <v>22.8</v>
      </c>
    </row>
    <row r="306" spans="1:10" ht="26.1" customHeight="1" x14ac:dyDescent="0.2">
      <c r="A306" s="39" t="s">
        <v>112</v>
      </c>
      <c r="B306" s="40" t="s">
        <v>145</v>
      </c>
      <c r="C306" s="39" t="s">
        <v>116</v>
      </c>
      <c r="D306" s="39" t="s">
        <v>144</v>
      </c>
      <c r="E306" s="75" t="s">
        <v>109</v>
      </c>
      <c r="F306" s="75"/>
      <c r="G306" s="38" t="s">
        <v>26</v>
      </c>
      <c r="H306" s="37">
        <v>1</v>
      </c>
      <c r="I306" s="36">
        <v>152</v>
      </c>
      <c r="J306" s="36">
        <v>152</v>
      </c>
    </row>
    <row r="307" spans="1:10" ht="26.1" customHeight="1" x14ac:dyDescent="0.2">
      <c r="A307" s="39" t="s">
        <v>112</v>
      </c>
      <c r="B307" s="40" t="s">
        <v>130</v>
      </c>
      <c r="C307" s="39" t="s">
        <v>80</v>
      </c>
      <c r="D307" s="39" t="s">
        <v>129</v>
      </c>
      <c r="E307" s="75" t="s">
        <v>109</v>
      </c>
      <c r="F307" s="75"/>
      <c r="G307" s="38" t="s">
        <v>31</v>
      </c>
      <c r="H307" s="37">
        <v>0.1</v>
      </c>
      <c r="I307" s="36">
        <v>19.18</v>
      </c>
      <c r="J307" s="36">
        <v>1.91</v>
      </c>
    </row>
    <row r="308" spans="1:10" x14ac:dyDescent="0.2">
      <c r="A308" s="35"/>
      <c r="B308" s="35"/>
      <c r="C308" s="35"/>
      <c r="D308" s="35"/>
      <c r="E308" s="35" t="s">
        <v>107</v>
      </c>
      <c r="F308" s="34">
        <v>0</v>
      </c>
      <c r="G308" s="35" t="s">
        <v>106</v>
      </c>
      <c r="H308" s="34">
        <v>0</v>
      </c>
      <c r="I308" s="35" t="s">
        <v>105</v>
      </c>
      <c r="J308" s="34">
        <v>0</v>
      </c>
    </row>
    <row r="309" spans="1:10" x14ac:dyDescent="0.2">
      <c r="A309" s="35"/>
      <c r="B309" s="35"/>
      <c r="C309" s="35"/>
      <c r="D309" s="35"/>
      <c r="E309" s="35" t="s">
        <v>104</v>
      </c>
      <c r="F309" s="34">
        <v>50.4</v>
      </c>
      <c r="G309" s="35"/>
      <c r="H309" s="76" t="s">
        <v>103</v>
      </c>
      <c r="I309" s="76"/>
      <c r="J309" s="34">
        <v>270.70999999999998</v>
      </c>
    </row>
    <row r="310" spans="1:10" ht="50.1" customHeight="1" thickBot="1" x14ac:dyDescent="0.25">
      <c r="A310" s="29"/>
      <c r="B310" s="29"/>
      <c r="C310" s="29"/>
      <c r="D310" s="29"/>
      <c r="E310" s="29"/>
      <c r="F310" s="29"/>
      <c r="G310" s="29" t="s">
        <v>102</v>
      </c>
      <c r="H310" s="33" t="s">
        <v>143</v>
      </c>
      <c r="I310" s="29" t="s">
        <v>100</v>
      </c>
      <c r="J310" s="28">
        <v>12994.08</v>
      </c>
    </row>
    <row r="311" spans="1:10" ht="0.95" customHeight="1" thickTop="1" x14ac:dyDescent="0.2">
      <c r="A311" s="32"/>
      <c r="B311" s="32"/>
      <c r="C311" s="32"/>
      <c r="D311" s="32"/>
      <c r="E311" s="32"/>
      <c r="F311" s="32"/>
      <c r="G311" s="32"/>
      <c r="H311" s="32"/>
      <c r="I311" s="32"/>
      <c r="J311" s="32"/>
    </row>
    <row r="312" spans="1:10" ht="18" customHeight="1" x14ac:dyDescent="0.2">
      <c r="A312" s="25" t="s">
        <v>40</v>
      </c>
      <c r="B312" s="23" t="s">
        <v>97</v>
      </c>
      <c r="C312" s="25" t="s">
        <v>96</v>
      </c>
      <c r="D312" s="25" t="s">
        <v>9</v>
      </c>
      <c r="E312" s="77" t="s">
        <v>136</v>
      </c>
      <c r="F312" s="77"/>
      <c r="G312" s="24" t="s">
        <v>95</v>
      </c>
      <c r="H312" s="23" t="s">
        <v>10</v>
      </c>
      <c r="I312" s="23" t="s">
        <v>94</v>
      </c>
      <c r="J312" s="23" t="s">
        <v>11</v>
      </c>
    </row>
    <row r="313" spans="1:10" ht="26.1" customHeight="1" x14ac:dyDescent="0.2">
      <c r="A313" s="17" t="s">
        <v>135</v>
      </c>
      <c r="B313" s="15" t="s">
        <v>39</v>
      </c>
      <c r="C313" s="17" t="s">
        <v>28</v>
      </c>
      <c r="D313" s="17" t="s">
        <v>38</v>
      </c>
      <c r="E313" s="78" t="s">
        <v>142</v>
      </c>
      <c r="F313" s="78"/>
      <c r="G313" s="16" t="s">
        <v>31</v>
      </c>
      <c r="H313" s="41">
        <v>1</v>
      </c>
      <c r="I313" s="14">
        <v>53.17</v>
      </c>
      <c r="J313" s="14">
        <v>53.17</v>
      </c>
    </row>
    <row r="314" spans="1:10" ht="26.1" customHeight="1" x14ac:dyDescent="0.2">
      <c r="A314" s="39" t="s">
        <v>112</v>
      </c>
      <c r="B314" s="40" t="s">
        <v>114</v>
      </c>
      <c r="C314" s="39" t="s">
        <v>80</v>
      </c>
      <c r="D314" s="39" t="s">
        <v>113</v>
      </c>
      <c r="E314" s="75" t="s">
        <v>109</v>
      </c>
      <c r="F314" s="75"/>
      <c r="G314" s="38" t="s">
        <v>31</v>
      </c>
      <c r="H314" s="37">
        <v>3</v>
      </c>
      <c r="I314" s="36">
        <v>1.1399999999999999</v>
      </c>
      <c r="J314" s="36">
        <v>3.42</v>
      </c>
    </row>
    <row r="315" spans="1:10" ht="26.1" customHeight="1" x14ac:dyDescent="0.2">
      <c r="A315" s="39" t="s">
        <v>112</v>
      </c>
      <c r="B315" s="40" t="s">
        <v>130</v>
      </c>
      <c r="C315" s="39" t="s">
        <v>80</v>
      </c>
      <c r="D315" s="39" t="s">
        <v>129</v>
      </c>
      <c r="E315" s="75" t="s">
        <v>109</v>
      </c>
      <c r="F315" s="75"/>
      <c r="G315" s="38" t="s">
        <v>31</v>
      </c>
      <c r="H315" s="37">
        <v>0.1</v>
      </c>
      <c r="I315" s="36">
        <v>19.18</v>
      </c>
      <c r="J315" s="36">
        <v>1.91</v>
      </c>
    </row>
    <row r="316" spans="1:10" ht="24" customHeight="1" x14ac:dyDescent="0.2">
      <c r="A316" s="39" t="s">
        <v>112</v>
      </c>
      <c r="B316" s="40" t="s">
        <v>117</v>
      </c>
      <c r="C316" s="39" t="s">
        <v>116</v>
      </c>
      <c r="D316" s="39" t="s">
        <v>115</v>
      </c>
      <c r="E316" s="75" t="s">
        <v>109</v>
      </c>
      <c r="F316" s="75"/>
      <c r="G316" s="38" t="s">
        <v>26</v>
      </c>
      <c r="H316" s="37">
        <v>1</v>
      </c>
      <c r="I316" s="36">
        <v>40</v>
      </c>
      <c r="J316" s="36">
        <v>40</v>
      </c>
    </row>
    <row r="317" spans="1:10" ht="24" customHeight="1" x14ac:dyDescent="0.2">
      <c r="A317" s="39" t="s">
        <v>112</v>
      </c>
      <c r="B317" s="40" t="s">
        <v>133</v>
      </c>
      <c r="C317" s="39" t="s">
        <v>80</v>
      </c>
      <c r="D317" s="39" t="s">
        <v>132</v>
      </c>
      <c r="E317" s="75" t="s">
        <v>109</v>
      </c>
      <c r="F317" s="75"/>
      <c r="G317" s="38" t="s">
        <v>131</v>
      </c>
      <c r="H317" s="37">
        <v>1.8</v>
      </c>
      <c r="I317" s="36">
        <v>4.3600000000000003</v>
      </c>
      <c r="J317" s="36">
        <v>7.84</v>
      </c>
    </row>
    <row r="318" spans="1:10" x14ac:dyDescent="0.2">
      <c r="A318" s="35"/>
      <c r="B318" s="35"/>
      <c r="C318" s="35"/>
      <c r="D318" s="35"/>
      <c r="E318" s="35" t="s">
        <v>107</v>
      </c>
      <c r="F318" s="34">
        <v>0</v>
      </c>
      <c r="G318" s="35" t="s">
        <v>106</v>
      </c>
      <c r="H318" s="34">
        <v>0</v>
      </c>
      <c r="I318" s="35" t="s">
        <v>105</v>
      </c>
      <c r="J318" s="34">
        <v>0</v>
      </c>
    </row>
    <row r="319" spans="1:10" x14ac:dyDescent="0.2">
      <c r="A319" s="35"/>
      <c r="B319" s="35"/>
      <c r="C319" s="35"/>
      <c r="D319" s="35"/>
      <c r="E319" s="35" t="s">
        <v>104</v>
      </c>
      <c r="F319" s="34">
        <v>12.16</v>
      </c>
      <c r="G319" s="35"/>
      <c r="H319" s="76" t="s">
        <v>103</v>
      </c>
      <c r="I319" s="76"/>
      <c r="J319" s="34">
        <v>65.33</v>
      </c>
    </row>
    <row r="320" spans="1:10" ht="50.1" customHeight="1" thickBot="1" x14ac:dyDescent="0.25">
      <c r="A320" s="29"/>
      <c r="B320" s="29"/>
      <c r="C320" s="29"/>
      <c r="D320" s="29"/>
      <c r="E320" s="29"/>
      <c r="F320" s="29"/>
      <c r="G320" s="29" t="s">
        <v>102</v>
      </c>
      <c r="H320" s="33" t="s">
        <v>141</v>
      </c>
      <c r="I320" s="29" t="s">
        <v>100</v>
      </c>
      <c r="J320" s="28">
        <v>7839.6</v>
      </c>
    </row>
    <row r="321" spans="1:10" ht="0.95" customHeight="1" thickTop="1" x14ac:dyDescent="0.2">
      <c r="A321" s="32"/>
      <c r="B321" s="32"/>
      <c r="C321" s="32"/>
      <c r="D321" s="32"/>
      <c r="E321" s="32"/>
      <c r="F321" s="32"/>
      <c r="G321" s="32"/>
      <c r="H321" s="32"/>
      <c r="I321" s="32"/>
      <c r="J321" s="32"/>
    </row>
    <row r="322" spans="1:10" ht="18" customHeight="1" x14ac:dyDescent="0.2">
      <c r="A322" s="25" t="s">
        <v>37</v>
      </c>
      <c r="B322" s="23" t="s">
        <v>97</v>
      </c>
      <c r="C322" s="25" t="s">
        <v>96</v>
      </c>
      <c r="D322" s="25" t="s">
        <v>9</v>
      </c>
      <c r="E322" s="77" t="s">
        <v>136</v>
      </c>
      <c r="F322" s="77"/>
      <c r="G322" s="24" t="s">
        <v>95</v>
      </c>
      <c r="H322" s="23" t="s">
        <v>10</v>
      </c>
      <c r="I322" s="23" t="s">
        <v>94</v>
      </c>
      <c r="J322" s="23" t="s">
        <v>11</v>
      </c>
    </row>
    <row r="323" spans="1:10" ht="39" customHeight="1" x14ac:dyDescent="0.2">
      <c r="A323" s="17" t="s">
        <v>135</v>
      </c>
      <c r="B323" s="15" t="s">
        <v>36</v>
      </c>
      <c r="C323" s="17" t="s">
        <v>28</v>
      </c>
      <c r="D323" s="17" t="s">
        <v>35</v>
      </c>
      <c r="E323" s="78" t="s">
        <v>134</v>
      </c>
      <c r="F323" s="78"/>
      <c r="G323" s="16" t="s">
        <v>31</v>
      </c>
      <c r="H323" s="41">
        <v>1</v>
      </c>
      <c r="I323" s="14">
        <v>322.77999999999997</v>
      </c>
      <c r="J323" s="14">
        <v>322.77999999999997</v>
      </c>
    </row>
    <row r="324" spans="1:10" ht="24" customHeight="1" x14ac:dyDescent="0.2">
      <c r="A324" s="39" t="s">
        <v>112</v>
      </c>
      <c r="B324" s="40" t="s">
        <v>133</v>
      </c>
      <c r="C324" s="39" t="s">
        <v>80</v>
      </c>
      <c r="D324" s="39" t="s">
        <v>132</v>
      </c>
      <c r="E324" s="75" t="s">
        <v>109</v>
      </c>
      <c r="F324" s="75"/>
      <c r="G324" s="38" t="s">
        <v>131</v>
      </c>
      <c r="H324" s="37">
        <v>10</v>
      </c>
      <c r="I324" s="36">
        <v>4.3600000000000003</v>
      </c>
      <c r="J324" s="36">
        <v>43.6</v>
      </c>
    </row>
    <row r="325" spans="1:10" ht="39" customHeight="1" x14ac:dyDescent="0.2">
      <c r="A325" s="39" t="s">
        <v>112</v>
      </c>
      <c r="B325" s="40" t="s">
        <v>126</v>
      </c>
      <c r="C325" s="39" t="s">
        <v>80</v>
      </c>
      <c r="D325" s="39" t="s">
        <v>125</v>
      </c>
      <c r="E325" s="75" t="s">
        <v>109</v>
      </c>
      <c r="F325" s="75"/>
      <c r="G325" s="38" t="s">
        <v>31</v>
      </c>
      <c r="H325" s="37">
        <v>0.1</v>
      </c>
      <c r="I325" s="36">
        <v>23.74</v>
      </c>
      <c r="J325" s="36">
        <v>2.37</v>
      </c>
    </row>
    <row r="326" spans="1:10" ht="24" customHeight="1" x14ac:dyDescent="0.2">
      <c r="A326" s="39" t="s">
        <v>112</v>
      </c>
      <c r="B326" s="40" t="s">
        <v>140</v>
      </c>
      <c r="C326" s="39" t="s">
        <v>116</v>
      </c>
      <c r="D326" s="39" t="s">
        <v>139</v>
      </c>
      <c r="E326" s="75" t="s">
        <v>109</v>
      </c>
      <c r="F326" s="75"/>
      <c r="G326" s="38" t="s">
        <v>138</v>
      </c>
      <c r="H326" s="37">
        <v>0.2</v>
      </c>
      <c r="I326" s="36">
        <v>175</v>
      </c>
      <c r="J326" s="36">
        <v>35</v>
      </c>
    </row>
    <row r="327" spans="1:10" ht="24" customHeight="1" x14ac:dyDescent="0.2">
      <c r="A327" s="39" t="s">
        <v>112</v>
      </c>
      <c r="B327" s="40" t="s">
        <v>128</v>
      </c>
      <c r="C327" s="39" t="s">
        <v>28</v>
      </c>
      <c r="D327" s="39" t="s">
        <v>127</v>
      </c>
      <c r="E327" s="75" t="s">
        <v>109</v>
      </c>
      <c r="F327" s="75"/>
      <c r="G327" s="38" t="s">
        <v>122</v>
      </c>
      <c r="H327" s="37">
        <v>5</v>
      </c>
      <c r="I327" s="36">
        <v>20</v>
      </c>
      <c r="J327" s="36">
        <v>100</v>
      </c>
    </row>
    <row r="328" spans="1:10" ht="26.1" customHeight="1" x14ac:dyDescent="0.2">
      <c r="A328" s="39" t="s">
        <v>112</v>
      </c>
      <c r="B328" s="40" t="s">
        <v>130</v>
      </c>
      <c r="C328" s="39" t="s">
        <v>80</v>
      </c>
      <c r="D328" s="39" t="s">
        <v>129</v>
      </c>
      <c r="E328" s="75" t="s">
        <v>109</v>
      </c>
      <c r="F328" s="75"/>
      <c r="G328" s="38" t="s">
        <v>31</v>
      </c>
      <c r="H328" s="37">
        <v>0.5</v>
      </c>
      <c r="I328" s="36">
        <v>19.18</v>
      </c>
      <c r="J328" s="36">
        <v>9.59</v>
      </c>
    </row>
    <row r="329" spans="1:10" ht="26.1" customHeight="1" x14ac:dyDescent="0.2">
      <c r="A329" s="39" t="s">
        <v>112</v>
      </c>
      <c r="B329" s="40" t="s">
        <v>119</v>
      </c>
      <c r="C329" s="39" t="s">
        <v>80</v>
      </c>
      <c r="D329" s="39" t="s">
        <v>118</v>
      </c>
      <c r="E329" s="75" t="s">
        <v>109</v>
      </c>
      <c r="F329" s="75"/>
      <c r="G329" s="38" t="s">
        <v>31</v>
      </c>
      <c r="H329" s="37">
        <v>0.1</v>
      </c>
      <c r="I329" s="36">
        <v>62.03</v>
      </c>
      <c r="J329" s="36">
        <v>6.2</v>
      </c>
    </row>
    <row r="330" spans="1:10" ht="26.1" customHeight="1" x14ac:dyDescent="0.2">
      <c r="A330" s="39" t="s">
        <v>112</v>
      </c>
      <c r="B330" s="40" t="s">
        <v>114</v>
      </c>
      <c r="C330" s="39" t="s">
        <v>80</v>
      </c>
      <c r="D330" s="39" t="s">
        <v>113</v>
      </c>
      <c r="E330" s="75" t="s">
        <v>109</v>
      </c>
      <c r="F330" s="75"/>
      <c r="G330" s="38" t="s">
        <v>31</v>
      </c>
      <c r="H330" s="37">
        <v>10</v>
      </c>
      <c r="I330" s="36">
        <v>1.1399999999999999</v>
      </c>
      <c r="J330" s="36">
        <v>11.4</v>
      </c>
    </row>
    <row r="331" spans="1:10" ht="24" customHeight="1" x14ac:dyDescent="0.2">
      <c r="A331" s="39" t="s">
        <v>112</v>
      </c>
      <c r="B331" s="40" t="s">
        <v>124</v>
      </c>
      <c r="C331" s="39" t="s">
        <v>116</v>
      </c>
      <c r="D331" s="39" t="s">
        <v>123</v>
      </c>
      <c r="E331" s="75" t="s">
        <v>109</v>
      </c>
      <c r="F331" s="75"/>
      <c r="G331" s="38" t="s">
        <v>122</v>
      </c>
      <c r="H331" s="37">
        <v>2</v>
      </c>
      <c r="I331" s="36">
        <v>6.92</v>
      </c>
      <c r="J331" s="36">
        <v>13.84</v>
      </c>
    </row>
    <row r="332" spans="1:10" ht="24" customHeight="1" x14ac:dyDescent="0.2">
      <c r="A332" s="39" t="s">
        <v>112</v>
      </c>
      <c r="B332" s="40" t="s">
        <v>111</v>
      </c>
      <c r="C332" s="39" t="s">
        <v>80</v>
      </c>
      <c r="D332" s="39" t="s">
        <v>110</v>
      </c>
      <c r="E332" s="75" t="s">
        <v>109</v>
      </c>
      <c r="F332" s="75"/>
      <c r="G332" s="38" t="s">
        <v>108</v>
      </c>
      <c r="H332" s="37">
        <v>0.2</v>
      </c>
      <c r="I332" s="36">
        <v>53.58</v>
      </c>
      <c r="J332" s="36">
        <v>10.71</v>
      </c>
    </row>
    <row r="333" spans="1:10" ht="24" customHeight="1" x14ac:dyDescent="0.2">
      <c r="A333" s="39" t="s">
        <v>112</v>
      </c>
      <c r="B333" s="40" t="s">
        <v>117</v>
      </c>
      <c r="C333" s="39" t="s">
        <v>116</v>
      </c>
      <c r="D333" s="39" t="s">
        <v>115</v>
      </c>
      <c r="E333" s="75" t="s">
        <v>109</v>
      </c>
      <c r="F333" s="75"/>
      <c r="G333" s="38" t="s">
        <v>26</v>
      </c>
      <c r="H333" s="37">
        <v>2</v>
      </c>
      <c r="I333" s="36">
        <v>40</v>
      </c>
      <c r="J333" s="36">
        <v>80</v>
      </c>
    </row>
    <row r="334" spans="1:10" ht="24" customHeight="1" x14ac:dyDescent="0.2">
      <c r="A334" s="39" t="s">
        <v>112</v>
      </c>
      <c r="B334" s="40" t="s">
        <v>121</v>
      </c>
      <c r="C334" s="39" t="s">
        <v>80</v>
      </c>
      <c r="D334" s="39" t="s">
        <v>120</v>
      </c>
      <c r="E334" s="75" t="s">
        <v>109</v>
      </c>
      <c r="F334" s="75"/>
      <c r="G334" s="38" t="s">
        <v>108</v>
      </c>
      <c r="H334" s="37">
        <v>0.2</v>
      </c>
      <c r="I334" s="36">
        <v>50.35</v>
      </c>
      <c r="J334" s="36">
        <v>10.07</v>
      </c>
    </row>
    <row r="335" spans="1:10" x14ac:dyDescent="0.2">
      <c r="A335" s="35"/>
      <c r="B335" s="35"/>
      <c r="C335" s="35"/>
      <c r="D335" s="35"/>
      <c r="E335" s="35" t="s">
        <v>107</v>
      </c>
      <c r="F335" s="34">
        <v>0</v>
      </c>
      <c r="G335" s="35" t="s">
        <v>106</v>
      </c>
      <c r="H335" s="34">
        <v>0</v>
      </c>
      <c r="I335" s="35" t="s">
        <v>105</v>
      </c>
      <c r="J335" s="34">
        <v>0</v>
      </c>
    </row>
    <row r="336" spans="1:10" x14ac:dyDescent="0.2">
      <c r="A336" s="35"/>
      <c r="B336" s="35"/>
      <c r="C336" s="35"/>
      <c r="D336" s="35"/>
      <c r="E336" s="35" t="s">
        <v>104</v>
      </c>
      <c r="F336" s="34">
        <v>73.849999999999994</v>
      </c>
      <c r="G336" s="35"/>
      <c r="H336" s="76" t="s">
        <v>103</v>
      </c>
      <c r="I336" s="76"/>
      <c r="J336" s="34">
        <v>396.63</v>
      </c>
    </row>
    <row r="337" spans="1:10" ht="50.1" customHeight="1" thickBot="1" x14ac:dyDescent="0.25">
      <c r="A337" s="29"/>
      <c r="B337" s="29"/>
      <c r="C337" s="29"/>
      <c r="D337" s="29"/>
      <c r="E337" s="29"/>
      <c r="F337" s="29"/>
      <c r="G337" s="29" t="s">
        <v>102</v>
      </c>
      <c r="H337" s="33" t="s">
        <v>137</v>
      </c>
      <c r="I337" s="29" t="s">
        <v>100</v>
      </c>
      <c r="J337" s="28">
        <v>396.63</v>
      </c>
    </row>
    <row r="338" spans="1:10" ht="0.95" customHeight="1" thickTop="1" x14ac:dyDescent="0.2">
      <c r="A338" s="32"/>
      <c r="B338" s="32"/>
      <c r="C338" s="32"/>
      <c r="D338" s="32"/>
      <c r="E338" s="32"/>
      <c r="F338" s="32"/>
      <c r="G338" s="32"/>
      <c r="H338" s="32"/>
      <c r="I338" s="32"/>
      <c r="J338" s="32"/>
    </row>
    <row r="339" spans="1:10" ht="18" customHeight="1" x14ac:dyDescent="0.2">
      <c r="A339" s="25" t="s">
        <v>34</v>
      </c>
      <c r="B339" s="23" t="s">
        <v>97</v>
      </c>
      <c r="C339" s="25" t="s">
        <v>96</v>
      </c>
      <c r="D339" s="25" t="s">
        <v>9</v>
      </c>
      <c r="E339" s="77" t="s">
        <v>136</v>
      </c>
      <c r="F339" s="77"/>
      <c r="G339" s="24" t="s">
        <v>95</v>
      </c>
      <c r="H339" s="23" t="s">
        <v>10</v>
      </c>
      <c r="I339" s="23" t="s">
        <v>94</v>
      </c>
      <c r="J339" s="23" t="s">
        <v>11</v>
      </c>
    </row>
    <row r="340" spans="1:10" ht="39" customHeight="1" x14ac:dyDescent="0.2">
      <c r="A340" s="17" t="s">
        <v>135</v>
      </c>
      <c r="B340" s="15" t="s">
        <v>33</v>
      </c>
      <c r="C340" s="17" t="s">
        <v>28</v>
      </c>
      <c r="D340" s="17" t="s">
        <v>32</v>
      </c>
      <c r="E340" s="78" t="s">
        <v>134</v>
      </c>
      <c r="F340" s="78"/>
      <c r="G340" s="16" t="s">
        <v>31</v>
      </c>
      <c r="H340" s="41">
        <v>1</v>
      </c>
      <c r="I340" s="14">
        <v>413.02</v>
      </c>
      <c r="J340" s="14">
        <v>413.02</v>
      </c>
    </row>
    <row r="341" spans="1:10" ht="26.1" customHeight="1" x14ac:dyDescent="0.2">
      <c r="A341" s="39" t="s">
        <v>112</v>
      </c>
      <c r="B341" s="40" t="s">
        <v>130</v>
      </c>
      <c r="C341" s="39" t="s">
        <v>80</v>
      </c>
      <c r="D341" s="39" t="s">
        <v>129</v>
      </c>
      <c r="E341" s="75" t="s">
        <v>109</v>
      </c>
      <c r="F341" s="75"/>
      <c r="G341" s="38" t="s">
        <v>31</v>
      </c>
      <c r="H341" s="37">
        <v>0.5</v>
      </c>
      <c r="I341" s="36">
        <v>19.18</v>
      </c>
      <c r="J341" s="36">
        <v>9.59</v>
      </c>
    </row>
    <row r="342" spans="1:10" ht="24" customHeight="1" x14ac:dyDescent="0.2">
      <c r="A342" s="39" t="s">
        <v>112</v>
      </c>
      <c r="B342" s="40" t="s">
        <v>133</v>
      </c>
      <c r="C342" s="39" t="s">
        <v>80</v>
      </c>
      <c r="D342" s="39" t="s">
        <v>132</v>
      </c>
      <c r="E342" s="75" t="s">
        <v>109</v>
      </c>
      <c r="F342" s="75"/>
      <c r="G342" s="38" t="s">
        <v>131</v>
      </c>
      <c r="H342" s="37">
        <v>10</v>
      </c>
      <c r="I342" s="36">
        <v>4.3600000000000003</v>
      </c>
      <c r="J342" s="36">
        <v>43.6</v>
      </c>
    </row>
    <row r="343" spans="1:10" ht="26.1" customHeight="1" x14ac:dyDescent="0.2">
      <c r="A343" s="39" t="s">
        <v>112</v>
      </c>
      <c r="B343" s="40" t="s">
        <v>114</v>
      </c>
      <c r="C343" s="39" t="s">
        <v>80</v>
      </c>
      <c r="D343" s="39" t="s">
        <v>113</v>
      </c>
      <c r="E343" s="75" t="s">
        <v>109</v>
      </c>
      <c r="F343" s="75"/>
      <c r="G343" s="38" t="s">
        <v>31</v>
      </c>
      <c r="H343" s="37">
        <v>20</v>
      </c>
      <c r="I343" s="36">
        <v>1.1399999999999999</v>
      </c>
      <c r="J343" s="36">
        <v>22.8</v>
      </c>
    </row>
    <row r="344" spans="1:10" ht="24" customHeight="1" x14ac:dyDescent="0.2">
      <c r="A344" s="39" t="s">
        <v>112</v>
      </c>
      <c r="B344" s="40" t="s">
        <v>124</v>
      </c>
      <c r="C344" s="39" t="s">
        <v>116</v>
      </c>
      <c r="D344" s="39" t="s">
        <v>123</v>
      </c>
      <c r="E344" s="75" t="s">
        <v>109</v>
      </c>
      <c r="F344" s="75"/>
      <c r="G344" s="38" t="s">
        <v>122</v>
      </c>
      <c r="H344" s="37">
        <v>4</v>
      </c>
      <c r="I344" s="36">
        <v>6.92</v>
      </c>
      <c r="J344" s="36">
        <v>27.68</v>
      </c>
    </row>
    <row r="345" spans="1:10" ht="24" customHeight="1" x14ac:dyDescent="0.2">
      <c r="A345" s="39" t="s">
        <v>112</v>
      </c>
      <c r="B345" s="40" t="s">
        <v>117</v>
      </c>
      <c r="C345" s="39" t="s">
        <v>116</v>
      </c>
      <c r="D345" s="39" t="s">
        <v>115</v>
      </c>
      <c r="E345" s="75" t="s">
        <v>109</v>
      </c>
      <c r="F345" s="75"/>
      <c r="G345" s="38" t="s">
        <v>26</v>
      </c>
      <c r="H345" s="37">
        <v>2</v>
      </c>
      <c r="I345" s="36">
        <v>40</v>
      </c>
      <c r="J345" s="36">
        <v>80</v>
      </c>
    </row>
    <row r="346" spans="1:10" ht="39" customHeight="1" x14ac:dyDescent="0.2">
      <c r="A346" s="39" t="s">
        <v>112</v>
      </c>
      <c r="B346" s="40" t="s">
        <v>126</v>
      </c>
      <c r="C346" s="39" t="s">
        <v>80</v>
      </c>
      <c r="D346" s="39" t="s">
        <v>125</v>
      </c>
      <c r="E346" s="75" t="s">
        <v>109</v>
      </c>
      <c r="F346" s="75"/>
      <c r="G346" s="38" t="s">
        <v>31</v>
      </c>
      <c r="H346" s="37">
        <v>0.1</v>
      </c>
      <c r="I346" s="36">
        <v>23.74</v>
      </c>
      <c r="J346" s="36">
        <v>2.37</v>
      </c>
    </row>
    <row r="347" spans="1:10" ht="24" customHeight="1" x14ac:dyDescent="0.2">
      <c r="A347" s="39" t="s">
        <v>112</v>
      </c>
      <c r="B347" s="40" t="s">
        <v>111</v>
      </c>
      <c r="C347" s="39" t="s">
        <v>80</v>
      </c>
      <c r="D347" s="39" t="s">
        <v>110</v>
      </c>
      <c r="E347" s="75" t="s">
        <v>109</v>
      </c>
      <c r="F347" s="75"/>
      <c r="G347" s="38" t="s">
        <v>108</v>
      </c>
      <c r="H347" s="37">
        <v>0.2</v>
      </c>
      <c r="I347" s="36">
        <v>53.58</v>
      </c>
      <c r="J347" s="36">
        <v>10.71</v>
      </c>
    </row>
    <row r="348" spans="1:10" ht="24" customHeight="1" x14ac:dyDescent="0.2">
      <c r="A348" s="39" t="s">
        <v>112</v>
      </c>
      <c r="B348" s="40" t="s">
        <v>128</v>
      </c>
      <c r="C348" s="39" t="s">
        <v>28</v>
      </c>
      <c r="D348" s="39" t="s">
        <v>127</v>
      </c>
      <c r="E348" s="75" t="s">
        <v>109</v>
      </c>
      <c r="F348" s="75"/>
      <c r="G348" s="38" t="s">
        <v>122</v>
      </c>
      <c r="H348" s="37">
        <v>10</v>
      </c>
      <c r="I348" s="36">
        <v>20</v>
      </c>
      <c r="J348" s="36">
        <v>200</v>
      </c>
    </row>
    <row r="349" spans="1:10" ht="24" customHeight="1" x14ac:dyDescent="0.2">
      <c r="A349" s="39" t="s">
        <v>112</v>
      </c>
      <c r="B349" s="40" t="s">
        <v>121</v>
      </c>
      <c r="C349" s="39" t="s">
        <v>80</v>
      </c>
      <c r="D349" s="39" t="s">
        <v>120</v>
      </c>
      <c r="E349" s="75" t="s">
        <v>109</v>
      </c>
      <c r="F349" s="75"/>
      <c r="G349" s="38" t="s">
        <v>108</v>
      </c>
      <c r="H349" s="37">
        <v>0.2</v>
      </c>
      <c r="I349" s="36">
        <v>50.35</v>
      </c>
      <c r="J349" s="36">
        <v>10.07</v>
      </c>
    </row>
    <row r="350" spans="1:10" ht="26.1" customHeight="1" x14ac:dyDescent="0.2">
      <c r="A350" s="39" t="s">
        <v>112</v>
      </c>
      <c r="B350" s="40" t="s">
        <v>119</v>
      </c>
      <c r="C350" s="39" t="s">
        <v>80</v>
      </c>
      <c r="D350" s="39" t="s">
        <v>118</v>
      </c>
      <c r="E350" s="75" t="s">
        <v>109</v>
      </c>
      <c r="F350" s="75"/>
      <c r="G350" s="38" t="s">
        <v>31</v>
      </c>
      <c r="H350" s="37">
        <v>0.1</v>
      </c>
      <c r="I350" s="36">
        <v>62.03</v>
      </c>
      <c r="J350" s="36">
        <v>6.2</v>
      </c>
    </row>
    <row r="351" spans="1:10" x14ac:dyDescent="0.2">
      <c r="A351" s="35"/>
      <c r="B351" s="35"/>
      <c r="C351" s="35"/>
      <c r="D351" s="35"/>
      <c r="E351" s="35" t="s">
        <v>107</v>
      </c>
      <c r="F351" s="34">
        <v>0</v>
      </c>
      <c r="G351" s="35" t="s">
        <v>106</v>
      </c>
      <c r="H351" s="34">
        <v>0</v>
      </c>
      <c r="I351" s="35" t="s">
        <v>105</v>
      </c>
      <c r="J351" s="34">
        <v>0</v>
      </c>
    </row>
    <row r="352" spans="1:10" x14ac:dyDescent="0.2">
      <c r="A352" s="35"/>
      <c r="B352" s="35"/>
      <c r="C352" s="35"/>
      <c r="D352" s="35"/>
      <c r="E352" s="35" t="s">
        <v>104</v>
      </c>
      <c r="F352" s="34">
        <v>94.49</v>
      </c>
      <c r="G352" s="35"/>
      <c r="H352" s="76" t="s">
        <v>103</v>
      </c>
      <c r="I352" s="76"/>
      <c r="J352" s="34">
        <v>507.51</v>
      </c>
    </row>
    <row r="353" spans="1:10" ht="50.1" customHeight="1" thickBot="1" x14ac:dyDescent="0.25">
      <c r="A353" s="29"/>
      <c r="B353" s="29"/>
      <c r="C353" s="29"/>
      <c r="D353" s="29"/>
      <c r="E353" s="29"/>
      <c r="F353" s="29"/>
      <c r="G353" s="29" t="s">
        <v>102</v>
      </c>
      <c r="H353" s="33" t="s">
        <v>101</v>
      </c>
      <c r="I353" s="29" t="s">
        <v>100</v>
      </c>
      <c r="J353" s="28">
        <v>1015.02</v>
      </c>
    </row>
    <row r="354" spans="1:10" ht="0.95" customHeight="1" thickTop="1" x14ac:dyDescent="0.2">
      <c r="A354" s="32"/>
      <c r="B354" s="32"/>
      <c r="C354" s="32"/>
      <c r="D354" s="32"/>
      <c r="E354" s="32"/>
      <c r="F354" s="32"/>
      <c r="G354" s="32"/>
      <c r="H354" s="32"/>
      <c r="I354" s="32"/>
      <c r="J354" s="32"/>
    </row>
    <row r="355" spans="1:10" ht="18" customHeight="1" x14ac:dyDescent="0.2">
      <c r="A355" s="25" t="s">
        <v>30</v>
      </c>
      <c r="B355" s="23" t="s">
        <v>97</v>
      </c>
      <c r="C355" s="25" t="s">
        <v>96</v>
      </c>
      <c r="D355" s="25" t="s">
        <v>9</v>
      </c>
      <c r="E355" s="77" t="s">
        <v>136</v>
      </c>
      <c r="F355" s="77"/>
      <c r="G355" s="24" t="s">
        <v>95</v>
      </c>
      <c r="H355" s="23" t="s">
        <v>10</v>
      </c>
      <c r="I355" s="23" t="s">
        <v>94</v>
      </c>
      <c r="J355" s="23" t="s">
        <v>11</v>
      </c>
    </row>
    <row r="356" spans="1:10" ht="39" customHeight="1" x14ac:dyDescent="0.2">
      <c r="A356" s="17" t="s">
        <v>135</v>
      </c>
      <c r="B356" s="15" t="s">
        <v>29</v>
      </c>
      <c r="C356" s="17" t="s">
        <v>28</v>
      </c>
      <c r="D356" s="17" t="s">
        <v>27</v>
      </c>
      <c r="E356" s="78" t="s">
        <v>134</v>
      </c>
      <c r="F356" s="78"/>
      <c r="G356" s="16" t="s">
        <v>26</v>
      </c>
      <c r="H356" s="41">
        <v>1</v>
      </c>
      <c r="I356" s="14">
        <v>413.02</v>
      </c>
      <c r="J356" s="14">
        <v>413.02</v>
      </c>
    </row>
    <row r="357" spans="1:10" ht="24" customHeight="1" x14ac:dyDescent="0.2">
      <c r="A357" s="39" t="s">
        <v>112</v>
      </c>
      <c r="B357" s="40" t="s">
        <v>133</v>
      </c>
      <c r="C357" s="39" t="s">
        <v>80</v>
      </c>
      <c r="D357" s="39" t="s">
        <v>132</v>
      </c>
      <c r="E357" s="75" t="s">
        <v>109</v>
      </c>
      <c r="F357" s="75"/>
      <c r="G357" s="38" t="s">
        <v>131</v>
      </c>
      <c r="H357" s="37">
        <v>10</v>
      </c>
      <c r="I357" s="36">
        <v>4.3600000000000003</v>
      </c>
      <c r="J357" s="36">
        <v>43.6</v>
      </c>
    </row>
    <row r="358" spans="1:10" ht="26.1" customHeight="1" x14ac:dyDescent="0.2">
      <c r="A358" s="39" t="s">
        <v>112</v>
      </c>
      <c r="B358" s="40" t="s">
        <v>130</v>
      </c>
      <c r="C358" s="39" t="s">
        <v>80</v>
      </c>
      <c r="D358" s="39" t="s">
        <v>129</v>
      </c>
      <c r="E358" s="75" t="s">
        <v>109</v>
      </c>
      <c r="F358" s="75"/>
      <c r="G358" s="38" t="s">
        <v>31</v>
      </c>
      <c r="H358" s="37">
        <v>0.5</v>
      </c>
      <c r="I358" s="36">
        <v>19.18</v>
      </c>
      <c r="J358" s="36">
        <v>9.59</v>
      </c>
    </row>
    <row r="359" spans="1:10" ht="24" customHeight="1" x14ac:dyDescent="0.2">
      <c r="A359" s="39" t="s">
        <v>112</v>
      </c>
      <c r="B359" s="40" t="s">
        <v>128</v>
      </c>
      <c r="C359" s="39" t="s">
        <v>28</v>
      </c>
      <c r="D359" s="39" t="s">
        <v>127</v>
      </c>
      <c r="E359" s="75" t="s">
        <v>109</v>
      </c>
      <c r="F359" s="75"/>
      <c r="G359" s="38" t="s">
        <v>122</v>
      </c>
      <c r="H359" s="37">
        <v>10</v>
      </c>
      <c r="I359" s="36">
        <v>20</v>
      </c>
      <c r="J359" s="36">
        <v>200</v>
      </c>
    </row>
    <row r="360" spans="1:10" ht="39" customHeight="1" x14ac:dyDescent="0.2">
      <c r="A360" s="39" t="s">
        <v>112</v>
      </c>
      <c r="B360" s="40" t="s">
        <v>126</v>
      </c>
      <c r="C360" s="39" t="s">
        <v>80</v>
      </c>
      <c r="D360" s="39" t="s">
        <v>125</v>
      </c>
      <c r="E360" s="75" t="s">
        <v>109</v>
      </c>
      <c r="F360" s="75"/>
      <c r="G360" s="38" t="s">
        <v>31</v>
      </c>
      <c r="H360" s="37">
        <v>0.1</v>
      </c>
      <c r="I360" s="36">
        <v>23.74</v>
      </c>
      <c r="J360" s="36">
        <v>2.37</v>
      </c>
    </row>
    <row r="361" spans="1:10" ht="24" customHeight="1" x14ac:dyDescent="0.2">
      <c r="A361" s="39" t="s">
        <v>112</v>
      </c>
      <c r="B361" s="40" t="s">
        <v>124</v>
      </c>
      <c r="C361" s="39" t="s">
        <v>116</v>
      </c>
      <c r="D361" s="39" t="s">
        <v>123</v>
      </c>
      <c r="E361" s="75" t="s">
        <v>109</v>
      </c>
      <c r="F361" s="75"/>
      <c r="G361" s="38" t="s">
        <v>122</v>
      </c>
      <c r="H361" s="37">
        <v>4</v>
      </c>
      <c r="I361" s="36">
        <v>6.92</v>
      </c>
      <c r="J361" s="36">
        <v>27.68</v>
      </c>
    </row>
    <row r="362" spans="1:10" ht="24" customHeight="1" x14ac:dyDescent="0.2">
      <c r="A362" s="39" t="s">
        <v>112</v>
      </c>
      <c r="B362" s="40" t="s">
        <v>121</v>
      </c>
      <c r="C362" s="39" t="s">
        <v>80</v>
      </c>
      <c r="D362" s="39" t="s">
        <v>120</v>
      </c>
      <c r="E362" s="75" t="s">
        <v>109</v>
      </c>
      <c r="F362" s="75"/>
      <c r="G362" s="38" t="s">
        <v>108</v>
      </c>
      <c r="H362" s="37">
        <v>0.2</v>
      </c>
      <c r="I362" s="36">
        <v>50.35</v>
      </c>
      <c r="J362" s="36">
        <v>10.07</v>
      </c>
    </row>
    <row r="363" spans="1:10" ht="26.1" customHeight="1" x14ac:dyDescent="0.2">
      <c r="A363" s="39" t="s">
        <v>112</v>
      </c>
      <c r="B363" s="40" t="s">
        <v>119</v>
      </c>
      <c r="C363" s="39" t="s">
        <v>80</v>
      </c>
      <c r="D363" s="39" t="s">
        <v>118</v>
      </c>
      <c r="E363" s="75" t="s">
        <v>109</v>
      </c>
      <c r="F363" s="75"/>
      <c r="G363" s="38" t="s">
        <v>31</v>
      </c>
      <c r="H363" s="37">
        <v>0.1</v>
      </c>
      <c r="I363" s="36">
        <v>62.03</v>
      </c>
      <c r="J363" s="36">
        <v>6.2</v>
      </c>
    </row>
    <row r="364" spans="1:10" ht="24" customHeight="1" x14ac:dyDescent="0.2">
      <c r="A364" s="39" t="s">
        <v>112</v>
      </c>
      <c r="B364" s="40" t="s">
        <v>117</v>
      </c>
      <c r="C364" s="39" t="s">
        <v>116</v>
      </c>
      <c r="D364" s="39" t="s">
        <v>115</v>
      </c>
      <c r="E364" s="75" t="s">
        <v>109</v>
      </c>
      <c r="F364" s="75"/>
      <c r="G364" s="38" t="s">
        <v>26</v>
      </c>
      <c r="H364" s="37">
        <v>2</v>
      </c>
      <c r="I364" s="36">
        <v>40</v>
      </c>
      <c r="J364" s="36">
        <v>80</v>
      </c>
    </row>
    <row r="365" spans="1:10" ht="26.1" customHeight="1" x14ac:dyDescent="0.2">
      <c r="A365" s="39" t="s">
        <v>112</v>
      </c>
      <c r="B365" s="40" t="s">
        <v>114</v>
      </c>
      <c r="C365" s="39" t="s">
        <v>80</v>
      </c>
      <c r="D365" s="39" t="s">
        <v>113</v>
      </c>
      <c r="E365" s="75" t="s">
        <v>109</v>
      </c>
      <c r="F365" s="75"/>
      <c r="G365" s="38" t="s">
        <v>31</v>
      </c>
      <c r="H365" s="37">
        <v>20</v>
      </c>
      <c r="I365" s="36">
        <v>1.1399999999999999</v>
      </c>
      <c r="J365" s="36">
        <v>22.8</v>
      </c>
    </row>
    <row r="366" spans="1:10" ht="24" customHeight="1" x14ac:dyDescent="0.2">
      <c r="A366" s="39" t="s">
        <v>112</v>
      </c>
      <c r="B366" s="40" t="s">
        <v>111</v>
      </c>
      <c r="C366" s="39" t="s">
        <v>80</v>
      </c>
      <c r="D366" s="39" t="s">
        <v>110</v>
      </c>
      <c r="E366" s="75" t="s">
        <v>109</v>
      </c>
      <c r="F366" s="75"/>
      <c r="G366" s="38" t="s">
        <v>108</v>
      </c>
      <c r="H366" s="37">
        <v>0.2</v>
      </c>
      <c r="I366" s="36">
        <v>53.58</v>
      </c>
      <c r="J366" s="36">
        <v>10.71</v>
      </c>
    </row>
    <row r="367" spans="1:10" x14ac:dyDescent="0.2">
      <c r="A367" s="35"/>
      <c r="B367" s="35"/>
      <c r="C367" s="35"/>
      <c r="D367" s="35"/>
      <c r="E367" s="35" t="s">
        <v>107</v>
      </c>
      <c r="F367" s="34">
        <v>0</v>
      </c>
      <c r="G367" s="35" t="s">
        <v>106</v>
      </c>
      <c r="H367" s="34">
        <v>0</v>
      </c>
      <c r="I367" s="35" t="s">
        <v>105</v>
      </c>
      <c r="J367" s="34">
        <v>0</v>
      </c>
    </row>
    <row r="368" spans="1:10" x14ac:dyDescent="0.2">
      <c r="A368" s="35"/>
      <c r="B368" s="35"/>
      <c r="C368" s="35"/>
      <c r="D368" s="35"/>
      <c r="E368" s="35" t="s">
        <v>104</v>
      </c>
      <c r="F368" s="34">
        <v>94.49</v>
      </c>
      <c r="G368" s="35"/>
      <c r="H368" s="76" t="s">
        <v>103</v>
      </c>
      <c r="I368" s="76"/>
      <c r="J368" s="34">
        <v>507.51</v>
      </c>
    </row>
    <row r="369" spans="1:10" ht="50.1" customHeight="1" thickBot="1" x14ac:dyDescent="0.25">
      <c r="A369" s="29"/>
      <c r="B369" s="29"/>
      <c r="C369" s="29"/>
      <c r="D369" s="29"/>
      <c r="E369" s="29"/>
      <c r="F369" s="29"/>
      <c r="G369" s="29" t="s">
        <v>102</v>
      </c>
      <c r="H369" s="33" t="s">
        <v>101</v>
      </c>
      <c r="I369" s="29" t="s">
        <v>100</v>
      </c>
      <c r="J369" s="28">
        <v>1015.02</v>
      </c>
    </row>
    <row r="370" spans="1:10" ht="0.95" customHeight="1" thickTop="1" x14ac:dyDescent="0.2">
      <c r="A370" s="32"/>
      <c r="B370" s="32"/>
      <c r="C370" s="32"/>
      <c r="D370" s="32"/>
      <c r="E370" s="32"/>
      <c r="F370" s="32"/>
      <c r="G370" s="32"/>
      <c r="H370" s="32"/>
      <c r="I370" s="32"/>
      <c r="J370" s="32"/>
    </row>
    <row r="371" spans="1:10" x14ac:dyDescent="0.2">
      <c r="A371" s="31"/>
      <c r="B371" s="31"/>
      <c r="C371" s="31"/>
      <c r="D371" s="31"/>
      <c r="E371" s="31"/>
      <c r="F371" s="31"/>
      <c r="G371" s="31"/>
      <c r="H371" s="31"/>
      <c r="I371" s="31"/>
      <c r="J371" s="31"/>
    </row>
    <row r="372" spans="1:10" x14ac:dyDescent="0.2">
      <c r="A372" s="73"/>
      <c r="B372" s="73"/>
      <c r="C372" s="73"/>
      <c r="D372" s="30"/>
      <c r="E372" s="29"/>
      <c r="F372" s="72" t="s">
        <v>23</v>
      </c>
      <c r="G372" s="73"/>
      <c r="H372" s="74">
        <v>101722.05</v>
      </c>
      <c r="I372" s="73"/>
      <c r="J372" s="73"/>
    </row>
    <row r="373" spans="1:10" x14ac:dyDescent="0.2">
      <c r="A373" s="73"/>
      <c r="B373" s="73"/>
      <c r="C373" s="73"/>
      <c r="D373" s="30"/>
      <c r="E373" s="29"/>
      <c r="F373" s="72" t="s">
        <v>24</v>
      </c>
      <c r="G373" s="73"/>
      <c r="H373" s="74">
        <v>23269.62</v>
      </c>
      <c r="I373" s="73"/>
      <c r="J373" s="73"/>
    </row>
    <row r="374" spans="1:10" x14ac:dyDescent="0.2">
      <c r="A374" s="73"/>
      <c r="B374" s="73"/>
      <c r="C374" s="73"/>
      <c r="D374" s="30"/>
      <c r="E374" s="29"/>
      <c r="F374" s="72" t="s">
        <v>25</v>
      </c>
      <c r="G374" s="73"/>
      <c r="H374" s="74">
        <v>124991.67</v>
      </c>
      <c r="I374" s="73"/>
      <c r="J374" s="73"/>
    </row>
  </sheetData>
  <mergeCells count="302">
    <mergeCell ref="E1:F1"/>
    <mergeCell ref="G1:H1"/>
    <mergeCell ref="I1:J1"/>
    <mergeCell ref="E2:F2"/>
    <mergeCell ref="G2:H2"/>
    <mergeCell ref="I2:J2"/>
    <mergeCell ref="A3:J3"/>
    <mergeCell ref="F4:G4"/>
    <mergeCell ref="E5:F5"/>
    <mergeCell ref="E6:F6"/>
    <mergeCell ref="E7:F7"/>
    <mergeCell ref="E8:F8"/>
    <mergeCell ref="E9:F9"/>
    <mergeCell ref="E10:F10"/>
    <mergeCell ref="E11:F11"/>
    <mergeCell ref="E12:F12"/>
    <mergeCell ref="E13:F13"/>
    <mergeCell ref="E14:F14"/>
    <mergeCell ref="E36:F36"/>
    <mergeCell ref="E37:F37"/>
    <mergeCell ref="E38:F38"/>
    <mergeCell ref="H16:I16"/>
    <mergeCell ref="E19:F19"/>
    <mergeCell ref="E20:F20"/>
    <mergeCell ref="E21:F21"/>
    <mergeCell ref="E22:F22"/>
    <mergeCell ref="E23:F23"/>
    <mergeCell ref="E24:F24"/>
    <mergeCell ref="E27:F27"/>
    <mergeCell ref="E28:F28"/>
    <mergeCell ref="H30:I30"/>
    <mergeCell ref="E33:F33"/>
    <mergeCell ref="E34:F34"/>
    <mergeCell ref="E35:F35"/>
    <mergeCell ref="E25:F25"/>
    <mergeCell ref="E26:F26"/>
    <mergeCell ref="E39:F39"/>
    <mergeCell ref="E40:F40"/>
    <mergeCell ref="H42:I42"/>
    <mergeCell ref="E45:F45"/>
    <mergeCell ref="E46:F46"/>
    <mergeCell ref="E47:F47"/>
    <mergeCell ref="E48:F48"/>
    <mergeCell ref="E49:F49"/>
    <mergeCell ref="E50:F50"/>
    <mergeCell ref="E51:F51"/>
    <mergeCell ref="E52:F52"/>
    <mergeCell ref="H54:I54"/>
    <mergeCell ref="F57:G57"/>
    <mergeCell ref="E58:F58"/>
    <mergeCell ref="E59:F59"/>
    <mergeCell ref="E60:F60"/>
    <mergeCell ref="E61:F61"/>
    <mergeCell ref="E62:F62"/>
    <mergeCell ref="E63:F63"/>
    <mergeCell ref="H65:I65"/>
    <mergeCell ref="E68:F68"/>
    <mergeCell ref="E69:F69"/>
    <mergeCell ref="E70:F70"/>
    <mergeCell ref="E71:F71"/>
    <mergeCell ref="E72:F72"/>
    <mergeCell ref="E73:F73"/>
    <mergeCell ref="H75:I75"/>
    <mergeCell ref="E78:F78"/>
    <mergeCell ref="E79:F79"/>
    <mergeCell ref="E80:F80"/>
    <mergeCell ref="E81:F81"/>
    <mergeCell ref="E82:F82"/>
    <mergeCell ref="E83:F83"/>
    <mergeCell ref="E108:F108"/>
    <mergeCell ref="H85:I85"/>
    <mergeCell ref="E88:F88"/>
    <mergeCell ref="E89:F89"/>
    <mergeCell ref="E90:F90"/>
    <mergeCell ref="E91:F91"/>
    <mergeCell ref="E92:F92"/>
    <mergeCell ref="E93:F93"/>
    <mergeCell ref="E94:F94"/>
    <mergeCell ref="E95:F95"/>
    <mergeCell ref="E96:F96"/>
    <mergeCell ref="E97:F97"/>
    <mergeCell ref="E98:F98"/>
    <mergeCell ref="H117:I117"/>
    <mergeCell ref="E120:F120"/>
    <mergeCell ref="E121:F121"/>
    <mergeCell ref="E122:F122"/>
    <mergeCell ref="E99:F99"/>
    <mergeCell ref="E100:F100"/>
    <mergeCell ref="H102:I102"/>
    <mergeCell ref="E105:F105"/>
    <mergeCell ref="E106:F106"/>
    <mergeCell ref="E107:F107"/>
    <mergeCell ref="E109:F109"/>
    <mergeCell ref="E110:F110"/>
    <mergeCell ref="E129:F129"/>
    <mergeCell ref="E130:F130"/>
    <mergeCell ref="E131:F131"/>
    <mergeCell ref="E111:F111"/>
    <mergeCell ref="E112:F112"/>
    <mergeCell ref="E113:F113"/>
    <mergeCell ref="E114:F114"/>
    <mergeCell ref="E115:F115"/>
    <mergeCell ref="E123:F123"/>
    <mergeCell ref="E124:F124"/>
    <mergeCell ref="E125:F125"/>
    <mergeCell ref="E126:F126"/>
    <mergeCell ref="E127:F127"/>
    <mergeCell ref="E128:F128"/>
    <mergeCell ref="H133:I133"/>
    <mergeCell ref="E136:F136"/>
    <mergeCell ref="E137:F137"/>
    <mergeCell ref="E138:F138"/>
    <mergeCell ref="E139:F139"/>
    <mergeCell ref="E140:F140"/>
    <mergeCell ref="E141:F141"/>
    <mergeCell ref="E142:F142"/>
    <mergeCell ref="E143:F143"/>
    <mergeCell ref="E144:F144"/>
    <mergeCell ref="E145:F145"/>
    <mergeCell ref="E146:F146"/>
    <mergeCell ref="E147:F147"/>
    <mergeCell ref="E148:F148"/>
    <mergeCell ref="E149:F149"/>
    <mergeCell ref="E150:F150"/>
    <mergeCell ref="E151:F151"/>
    <mergeCell ref="H153:I153"/>
    <mergeCell ref="H173:I173"/>
    <mergeCell ref="E176:F176"/>
    <mergeCell ref="E156:F156"/>
    <mergeCell ref="E157:F157"/>
    <mergeCell ref="E158:F158"/>
    <mergeCell ref="E159:F159"/>
    <mergeCell ref="E160:F160"/>
    <mergeCell ref="E161:F161"/>
    <mergeCell ref="E162:F162"/>
    <mergeCell ref="E163:F163"/>
    <mergeCell ref="E164:F164"/>
    <mergeCell ref="E183:F183"/>
    <mergeCell ref="E184:F184"/>
    <mergeCell ref="E185:F185"/>
    <mergeCell ref="E165:F165"/>
    <mergeCell ref="E166:F166"/>
    <mergeCell ref="E167:F167"/>
    <mergeCell ref="E168:F168"/>
    <mergeCell ref="E169:F169"/>
    <mergeCell ref="E170:F170"/>
    <mergeCell ref="E171:F171"/>
    <mergeCell ref="E177:F177"/>
    <mergeCell ref="E178:F178"/>
    <mergeCell ref="E179:F179"/>
    <mergeCell ref="E180:F180"/>
    <mergeCell ref="E181:F181"/>
    <mergeCell ref="E182:F182"/>
    <mergeCell ref="E186:F186"/>
    <mergeCell ref="E187:F187"/>
    <mergeCell ref="E188:F188"/>
    <mergeCell ref="H190:I190"/>
    <mergeCell ref="E193:F193"/>
    <mergeCell ref="E194:F194"/>
    <mergeCell ref="E195:F195"/>
    <mergeCell ref="E196:F196"/>
    <mergeCell ref="E197:F197"/>
    <mergeCell ref="E198:F198"/>
    <mergeCell ref="E199:F199"/>
    <mergeCell ref="E200:F200"/>
    <mergeCell ref="E201:F201"/>
    <mergeCell ref="E202:F202"/>
    <mergeCell ref="E203:F203"/>
    <mergeCell ref="E204:F204"/>
    <mergeCell ref="E205:F205"/>
    <mergeCell ref="E206:F206"/>
    <mergeCell ref="E207:F207"/>
    <mergeCell ref="H209:I209"/>
    <mergeCell ref="F212:G212"/>
    <mergeCell ref="E213:F213"/>
    <mergeCell ref="E214:F214"/>
    <mergeCell ref="E215:F215"/>
    <mergeCell ref="E216:F216"/>
    <mergeCell ref="E217:F217"/>
    <mergeCell ref="E218:F218"/>
    <mergeCell ref="H220:I220"/>
    <mergeCell ref="E223:F223"/>
    <mergeCell ref="E224:F224"/>
    <mergeCell ref="E225:F225"/>
    <mergeCell ref="E226:F226"/>
    <mergeCell ref="E227:F227"/>
    <mergeCell ref="E228:F228"/>
    <mergeCell ref="H230:I230"/>
    <mergeCell ref="E233:F233"/>
    <mergeCell ref="H251:I251"/>
    <mergeCell ref="E254:F254"/>
    <mergeCell ref="E255:F255"/>
    <mergeCell ref="E256:F256"/>
    <mergeCell ref="E257:F257"/>
    <mergeCell ref="E234:F234"/>
    <mergeCell ref="E235:F235"/>
    <mergeCell ref="E236:F236"/>
    <mergeCell ref="E237:F237"/>
    <mergeCell ref="E238:F238"/>
    <mergeCell ref="H240:I240"/>
    <mergeCell ref="F243:G243"/>
    <mergeCell ref="E244:F244"/>
    <mergeCell ref="E245:F245"/>
    <mergeCell ref="E246:F246"/>
    <mergeCell ref="E247:F247"/>
    <mergeCell ref="E248:F248"/>
    <mergeCell ref="E249:F249"/>
    <mergeCell ref="E279:F279"/>
    <mergeCell ref="E280:F280"/>
    <mergeCell ref="E281:F281"/>
    <mergeCell ref="E258:F258"/>
    <mergeCell ref="E259:F259"/>
    <mergeCell ref="H261:I261"/>
    <mergeCell ref="E264:F264"/>
    <mergeCell ref="E265:F265"/>
    <mergeCell ref="E266:F266"/>
    <mergeCell ref="E267:F267"/>
    <mergeCell ref="H288:I288"/>
    <mergeCell ref="F291:G291"/>
    <mergeCell ref="E292:F292"/>
    <mergeCell ref="E293:F293"/>
    <mergeCell ref="H271:I271"/>
    <mergeCell ref="E274:F274"/>
    <mergeCell ref="E275:F275"/>
    <mergeCell ref="E276:F276"/>
    <mergeCell ref="E277:F277"/>
    <mergeCell ref="E278:F278"/>
    <mergeCell ref="E268:F268"/>
    <mergeCell ref="E269:F269"/>
    <mergeCell ref="H299:I299"/>
    <mergeCell ref="E302:F302"/>
    <mergeCell ref="E303:F303"/>
    <mergeCell ref="E304:F304"/>
    <mergeCell ref="E305:F305"/>
    <mergeCell ref="E282:F282"/>
    <mergeCell ref="E283:F283"/>
    <mergeCell ref="E284:F284"/>
    <mergeCell ref="E285:F285"/>
    <mergeCell ref="E286:F286"/>
    <mergeCell ref="E294:F294"/>
    <mergeCell ref="E295:F295"/>
    <mergeCell ref="E296:F296"/>
    <mergeCell ref="E297:F297"/>
    <mergeCell ref="E327:F327"/>
    <mergeCell ref="E328:F328"/>
    <mergeCell ref="E329:F329"/>
    <mergeCell ref="E306:F306"/>
    <mergeCell ref="E307:F307"/>
    <mergeCell ref="E330:F330"/>
    <mergeCell ref="E331:F331"/>
    <mergeCell ref="E332:F332"/>
    <mergeCell ref="E333:F333"/>
    <mergeCell ref="E334:F334"/>
    <mergeCell ref="E359:F359"/>
    <mergeCell ref="H309:I309"/>
    <mergeCell ref="E312:F312"/>
    <mergeCell ref="E313:F313"/>
    <mergeCell ref="E314:F314"/>
    <mergeCell ref="E315:F315"/>
    <mergeCell ref="H336:I336"/>
    <mergeCell ref="E339:F339"/>
    <mergeCell ref="E340:F340"/>
    <mergeCell ref="E341:F341"/>
    <mergeCell ref="H319:I319"/>
    <mergeCell ref="E322:F322"/>
    <mergeCell ref="E323:F323"/>
    <mergeCell ref="E324:F324"/>
    <mergeCell ref="E325:F325"/>
    <mergeCell ref="E326:F326"/>
    <mergeCell ref="E316:F316"/>
    <mergeCell ref="E317:F317"/>
    <mergeCell ref="H352:I352"/>
    <mergeCell ref="E355:F355"/>
    <mergeCell ref="E356:F356"/>
    <mergeCell ref="E357:F357"/>
    <mergeCell ref="E358:F358"/>
    <mergeCell ref="E360:F360"/>
    <mergeCell ref="E361:F361"/>
    <mergeCell ref="E362:F362"/>
    <mergeCell ref="E342:F342"/>
    <mergeCell ref="E343:F343"/>
    <mergeCell ref="E344:F344"/>
    <mergeCell ref="E345:F345"/>
    <mergeCell ref="E346:F346"/>
    <mergeCell ref="E347:F347"/>
    <mergeCell ref="E348:F348"/>
    <mergeCell ref="E349:F349"/>
    <mergeCell ref="E350:F350"/>
    <mergeCell ref="A374:C374"/>
    <mergeCell ref="F374:G374"/>
    <mergeCell ref="H374:J374"/>
    <mergeCell ref="E363:F363"/>
    <mergeCell ref="E364:F364"/>
    <mergeCell ref="E365:F365"/>
    <mergeCell ref="E366:F366"/>
    <mergeCell ref="H368:I368"/>
    <mergeCell ref="A372:C372"/>
    <mergeCell ref="F372:G372"/>
    <mergeCell ref="H372:J372"/>
    <mergeCell ref="A373:C373"/>
    <mergeCell ref="F373:G373"/>
    <mergeCell ref="H373:J373"/>
  </mergeCells>
  <pageMargins left="0.5" right="0.5" top="1" bottom="1" header="0.5" footer="0.5"/>
  <pageSetup paperSize="9" fitToHeight="0" orientation="landscape"/>
  <headerFooter>
    <oddHeader>&amp;L &amp;CFGTECH INSTALAÇÕES E MANUTENÇÃO ELÉTRICA
CNPJ:  &amp;R</oddHeader>
    <oddFooter>&amp;L &amp;C  -  -  / PE
 / orcamento@fgtechltda.com.br &amp;R</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7471F-3C37-481E-8D54-C54074849422}">
  <sheetPr>
    <pageSetUpPr fitToPage="1"/>
  </sheetPr>
  <dimension ref="A1:N42"/>
  <sheetViews>
    <sheetView showWhiteSpace="0" workbookViewId="0">
      <selection activeCell="D2" sqref="D2"/>
    </sheetView>
  </sheetViews>
  <sheetFormatPr defaultRowHeight="14.25" x14ac:dyDescent="0.2"/>
  <cols>
    <col min="1" max="2" width="10" bestFit="1" customWidth="1"/>
    <col min="3" max="3" width="25" bestFit="1" customWidth="1"/>
    <col min="4" max="4" width="60" bestFit="1" customWidth="1"/>
    <col min="5" max="5" width="25" bestFit="1" customWidth="1"/>
    <col min="6" max="6" width="10" bestFit="1" customWidth="1"/>
    <col min="7" max="13" width="13" bestFit="1" customWidth="1"/>
    <col min="14" max="14" width="15" bestFit="1" customWidth="1"/>
  </cols>
  <sheetData>
    <row r="1" spans="1:14" ht="15" x14ac:dyDescent="0.2">
      <c r="A1" s="47"/>
      <c r="B1" s="47"/>
      <c r="C1" s="47"/>
      <c r="D1" s="47" t="s">
        <v>0</v>
      </c>
      <c r="E1" s="81" t="s">
        <v>1</v>
      </c>
      <c r="F1" s="81" t="s">
        <v>2</v>
      </c>
      <c r="G1" s="81"/>
      <c r="H1" s="81" t="s">
        <v>3</v>
      </c>
      <c r="I1" s="61"/>
      <c r="J1" s="61"/>
      <c r="K1" s="61"/>
      <c r="L1" s="61"/>
    </row>
    <row r="2" spans="1:14" ht="80.099999999999994" customHeight="1" x14ac:dyDescent="0.2">
      <c r="A2" s="27"/>
      <c r="B2" s="27"/>
      <c r="C2" s="27"/>
      <c r="D2" s="27" t="s">
        <v>392</v>
      </c>
      <c r="E2" s="72" t="s">
        <v>4</v>
      </c>
      <c r="F2" s="72" t="s">
        <v>5</v>
      </c>
      <c r="G2" s="72"/>
      <c r="H2" s="72" t="s">
        <v>6</v>
      </c>
      <c r="I2" s="61"/>
      <c r="J2" s="61"/>
      <c r="K2" s="61"/>
      <c r="L2" s="61"/>
    </row>
    <row r="3" spans="1:14" ht="15" x14ac:dyDescent="0.25">
      <c r="A3" s="82" t="s">
        <v>357</v>
      </c>
      <c r="B3" s="61"/>
      <c r="C3" s="61"/>
      <c r="D3" s="61"/>
      <c r="E3" s="61"/>
      <c r="F3" s="61"/>
      <c r="G3" s="61"/>
      <c r="H3" s="61"/>
      <c r="I3" s="61"/>
      <c r="J3" s="61"/>
      <c r="K3" s="61"/>
      <c r="L3" s="61"/>
    </row>
    <row r="4" spans="1:14" ht="20.100000000000001" customHeight="1" x14ac:dyDescent="0.2">
      <c r="A4" s="83" t="s">
        <v>97</v>
      </c>
      <c r="B4" s="77" t="s">
        <v>96</v>
      </c>
      <c r="C4" s="77" t="s">
        <v>356</v>
      </c>
      <c r="D4" s="77" t="s">
        <v>9</v>
      </c>
      <c r="E4" s="77" t="s">
        <v>136</v>
      </c>
      <c r="F4" s="87" t="s">
        <v>95</v>
      </c>
      <c r="G4" s="84" t="s">
        <v>355</v>
      </c>
      <c r="H4" s="89" t="s">
        <v>354</v>
      </c>
      <c r="I4" s="87" t="s">
        <v>11</v>
      </c>
      <c r="J4" s="83" t="s">
        <v>353</v>
      </c>
      <c r="K4" s="83" t="s">
        <v>352</v>
      </c>
      <c r="L4" s="83" t="s">
        <v>351</v>
      </c>
      <c r="M4" s="61"/>
      <c r="N4" s="61"/>
    </row>
    <row r="5" spans="1:14" ht="20.100000000000001" customHeight="1" x14ac:dyDescent="0.2">
      <c r="A5" s="83"/>
      <c r="B5" s="77"/>
      <c r="C5" s="77"/>
      <c r="D5" s="77"/>
      <c r="E5" s="77"/>
      <c r="F5" s="88"/>
      <c r="G5" s="83" t="s">
        <v>350</v>
      </c>
      <c r="H5" s="90"/>
      <c r="I5" s="88"/>
      <c r="J5" s="83"/>
      <c r="K5" s="83"/>
      <c r="L5" s="83"/>
      <c r="M5" s="83"/>
      <c r="N5" s="83"/>
    </row>
    <row r="6" spans="1:14" ht="26.1" customHeight="1" x14ac:dyDescent="0.2">
      <c r="A6" s="46" t="s">
        <v>145</v>
      </c>
      <c r="B6" s="45" t="s">
        <v>116</v>
      </c>
      <c r="C6" s="45"/>
      <c r="D6" s="45" t="s">
        <v>144</v>
      </c>
      <c r="E6" s="45" t="s">
        <v>109</v>
      </c>
      <c r="F6" s="44" t="s">
        <v>26</v>
      </c>
      <c r="G6" s="46" t="s">
        <v>349</v>
      </c>
      <c r="H6" s="46" t="s">
        <v>348</v>
      </c>
      <c r="I6" s="42">
        <v>19798.425599999999</v>
      </c>
      <c r="J6" s="46" t="s">
        <v>347</v>
      </c>
      <c r="K6" s="42">
        <v>19798.425599999999</v>
      </c>
      <c r="L6" s="46" t="s">
        <v>347</v>
      </c>
    </row>
    <row r="7" spans="1:14" ht="26.1" customHeight="1" x14ac:dyDescent="0.2">
      <c r="A7" s="46" t="s">
        <v>346</v>
      </c>
      <c r="B7" s="45" t="s">
        <v>80</v>
      </c>
      <c r="C7" s="45"/>
      <c r="D7" s="45" t="s">
        <v>345</v>
      </c>
      <c r="E7" s="45" t="s">
        <v>109</v>
      </c>
      <c r="F7" s="44" t="s">
        <v>108</v>
      </c>
      <c r="G7" s="46" t="s">
        <v>344</v>
      </c>
      <c r="H7" s="46" t="s">
        <v>343</v>
      </c>
      <c r="I7" s="42">
        <v>19692.586598400001</v>
      </c>
      <c r="J7" s="46" t="s">
        <v>342</v>
      </c>
      <c r="K7" s="42">
        <v>39491.0121984</v>
      </c>
      <c r="L7" s="46" t="s">
        <v>341</v>
      </c>
    </row>
    <row r="8" spans="1:14" ht="24" customHeight="1" x14ac:dyDescent="0.2">
      <c r="A8" s="46" t="s">
        <v>117</v>
      </c>
      <c r="B8" s="45" t="s">
        <v>116</v>
      </c>
      <c r="C8" s="45"/>
      <c r="D8" s="45" t="s">
        <v>115</v>
      </c>
      <c r="E8" s="45" t="s">
        <v>109</v>
      </c>
      <c r="F8" s="44" t="s">
        <v>26</v>
      </c>
      <c r="G8" s="46" t="s">
        <v>340</v>
      </c>
      <c r="H8" s="46" t="s">
        <v>339</v>
      </c>
      <c r="I8" s="42">
        <v>15630.335999999999</v>
      </c>
      <c r="J8" s="46" t="s">
        <v>338</v>
      </c>
      <c r="K8" s="42">
        <v>55121.348198400003</v>
      </c>
      <c r="L8" s="46" t="s">
        <v>337</v>
      </c>
    </row>
    <row r="9" spans="1:14" ht="24" customHeight="1" x14ac:dyDescent="0.2">
      <c r="A9" s="46" t="s">
        <v>133</v>
      </c>
      <c r="B9" s="45" t="s">
        <v>80</v>
      </c>
      <c r="C9" s="45"/>
      <c r="D9" s="45" t="s">
        <v>132</v>
      </c>
      <c r="E9" s="45" t="s">
        <v>109</v>
      </c>
      <c r="F9" s="44" t="s">
        <v>131</v>
      </c>
      <c r="G9" s="46" t="s">
        <v>336</v>
      </c>
      <c r="H9" s="46" t="s">
        <v>335</v>
      </c>
      <c r="I9" s="42">
        <v>14604.730368</v>
      </c>
      <c r="J9" s="46" t="s">
        <v>334</v>
      </c>
      <c r="K9" s="42">
        <v>69726.0785664</v>
      </c>
      <c r="L9" s="46" t="s">
        <v>333</v>
      </c>
    </row>
    <row r="10" spans="1:14" ht="51.95" customHeight="1" x14ac:dyDescent="0.2">
      <c r="A10" s="46" t="s">
        <v>332</v>
      </c>
      <c r="B10" s="45" t="s">
        <v>80</v>
      </c>
      <c r="C10" s="45"/>
      <c r="D10" s="45" t="s">
        <v>331</v>
      </c>
      <c r="E10" s="45" t="s">
        <v>213</v>
      </c>
      <c r="F10" s="44" t="s">
        <v>31</v>
      </c>
      <c r="G10" s="46" t="s">
        <v>330</v>
      </c>
      <c r="H10" s="46" t="s">
        <v>329</v>
      </c>
      <c r="I10" s="42">
        <v>8342.4701699850248</v>
      </c>
      <c r="J10" s="46" t="s">
        <v>328</v>
      </c>
      <c r="K10" s="42">
        <v>78068.548736385026</v>
      </c>
      <c r="L10" s="46" t="s">
        <v>327</v>
      </c>
    </row>
    <row r="11" spans="1:14" ht="24" customHeight="1" x14ac:dyDescent="0.2">
      <c r="A11" s="46" t="s">
        <v>128</v>
      </c>
      <c r="B11" s="45" t="s">
        <v>28</v>
      </c>
      <c r="C11" s="45" t="s">
        <v>28</v>
      </c>
      <c r="D11" s="45" t="s">
        <v>127</v>
      </c>
      <c r="E11" s="45" t="s">
        <v>109</v>
      </c>
      <c r="F11" s="44" t="s">
        <v>122</v>
      </c>
      <c r="G11" s="46" t="s">
        <v>326</v>
      </c>
      <c r="H11" s="46" t="s">
        <v>325</v>
      </c>
      <c r="I11" s="42">
        <v>7372.8</v>
      </c>
      <c r="J11" s="46" t="s">
        <v>324</v>
      </c>
      <c r="K11" s="42">
        <v>85441.348736385029</v>
      </c>
      <c r="L11" s="46" t="s">
        <v>323</v>
      </c>
    </row>
    <row r="12" spans="1:14" ht="26.1" customHeight="1" x14ac:dyDescent="0.2">
      <c r="A12" s="46" t="s">
        <v>114</v>
      </c>
      <c r="B12" s="45" t="s">
        <v>80</v>
      </c>
      <c r="C12" s="45"/>
      <c r="D12" s="45" t="s">
        <v>113</v>
      </c>
      <c r="E12" s="45" t="s">
        <v>109</v>
      </c>
      <c r="F12" s="44" t="s">
        <v>31</v>
      </c>
      <c r="G12" s="46" t="s">
        <v>322</v>
      </c>
      <c r="H12" s="46" t="s">
        <v>321</v>
      </c>
      <c r="I12" s="42">
        <v>6499.8604800000003</v>
      </c>
      <c r="J12" s="46" t="s">
        <v>320</v>
      </c>
      <c r="K12" s="42">
        <v>91941.209216385017</v>
      </c>
      <c r="L12" s="46" t="s">
        <v>319</v>
      </c>
    </row>
    <row r="13" spans="1:14" ht="24" customHeight="1" x14ac:dyDescent="0.2">
      <c r="A13" s="46" t="s">
        <v>185</v>
      </c>
      <c r="B13" s="45" t="s">
        <v>80</v>
      </c>
      <c r="C13" s="45"/>
      <c r="D13" s="45" t="s">
        <v>184</v>
      </c>
      <c r="E13" s="45" t="s">
        <v>183</v>
      </c>
      <c r="F13" s="44" t="s">
        <v>83</v>
      </c>
      <c r="G13" s="46" t="s">
        <v>318</v>
      </c>
      <c r="H13" s="46" t="s">
        <v>317</v>
      </c>
      <c r="I13" s="42">
        <v>6192.7725072384001</v>
      </c>
      <c r="J13" s="46" t="s">
        <v>316</v>
      </c>
      <c r="K13" s="42">
        <v>98133.981723623423</v>
      </c>
      <c r="L13" s="46" t="s">
        <v>315</v>
      </c>
    </row>
    <row r="14" spans="1:14" ht="26.1" customHeight="1" x14ac:dyDescent="0.2">
      <c r="A14" s="40" t="s">
        <v>148</v>
      </c>
      <c r="B14" s="39" t="s">
        <v>28</v>
      </c>
      <c r="C14" s="39"/>
      <c r="D14" s="39" t="s">
        <v>147</v>
      </c>
      <c r="E14" s="39" t="s">
        <v>109</v>
      </c>
      <c r="F14" s="38" t="s">
        <v>131</v>
      </c>
      <c r="G14" s="40" t="s">
        <v>314</v>
      </c>
      <c r="H14" s="40" t="s">
        <v>313</v>
      </c>
      <c r="I14" s="36">
        <v>4102.3487999999998</v>
      </c>
      <c r="J14" s="40" t="s">
        <v>312</v>
      </c>
      <c r="K14" s="36">
        <v>102236.33052362343</v>
      </c>
      <c r="L14" s="40" t="s">
        <v>311</v>
      </c>
    </row>
    <row r="15" spans="1:14" ht="26.1" customHeight="1" x14ac:dyDescent="0.2">
      <c r="A15" s="40" t="s">
        <v>310</v>
      </c>
      <c r="B15" s="39" t="s">
        <v>80</v>
      </c>
      <c r="C15" s="39"/>
      <c r="D15" s="39" t="s">
        <v>309</v>
      </c>
      <c r="E15" s="39" t="s">
        <v>183</v>
      </c>
      <c r="F15" s="38" t="s">
        <v>83</v>
      </c>
      <c r="G15" s="40" t="s">
        <v>308</v>
      </c>
      <c r="H15" s="40" t="s">
        <v>307</v>
      </c>
      <c r="I15" s="36">
        <v>3770.7255447552002</v>
      </c>
      <c r="J15" s="40" t="s">
        <v>306</v>
      </c>
      <c r="K15" s="36">
        <v>106007.05606837862</v>
      </c>
      <c r="L15" s="40" t="s">
        <v>305</v>
      </c>
    </row>
    <row r="16" spans="1:14" ht="24" customHeight="1" x14ac:dyDescent="0.2">
      <c r="A16" s="40" t="s">
        <v>209</v>
      </c>
      <c r="B16" s="39" t="s">
        <v>80</v>
      </c>
      <c r="C16" s="39"/>
      <c r="D16" s="39" t="s">
        <v>208</v>
      </c>
      <c r="E16" s="39" t="s">
        <v>183</v>
      </c>
      <c r="F16" s="38" t="s">
        <v>83</v>
      </c>
      <c r="G16" s="40" t="s">
        <v>301</v>
      </c>
      <c r="H16" s="40" t="s">
        <v>304</v>
      </c>
      <c r="I16" s="36">
        <v>3433.9308503040002</v>
      </c>
      <c r="J16" s="40" t="s">
        <v>303</v>
      </c>
      <c r="K16" s="36">
        <v>109440.98691868263</v>
      </c>
      <c r="L16" s="40" t="s">
        <v>302</v>
      </c>
    </row>
    <row r="17" spans="1:12" ht="24" customHeight="1" x14ac:dyDescent="0.2">
      <c r="A17" s="40" t="s">
        <v>205</v>
      </c>
      <c r="B17" s="39" t="s">
        <v>80</v>
      </c>
      <c r="C17" s="39"/>
      <c r="D17" s="39" t="s">
        <v>204</v>
      </c>
      <c r="E17" s="39" t="s">
        <v>183</v>
      </c>
      <c r="F17" s="38" t="s">
        <v>83</v>
      </c>
      <c r="G17" s="40" t="s">
        <v>301</v>
      </c>
      <c r="H17" s="40" t="s">
        <v>300</v>
      </c>
      <c r="I17" s="36">
        <v>2739.4967273471998</v>
      </c>
      <c r="J17" s="40" t="s">
        <v>299</v>
      </c>
      <c r="K17" s="36">
        <v>112180.48364602982</v>
      </c>
      <c r="L17" s="40" t="s">
        <v>298</v>
      </c>
    </row>
    <row r="18" spans="1:12" ht="65.099999999999994" customHeight="1" x14ac:dyDescent="0.2">
      <c r="A18" s="40" t="s">
        <v>297</v>
      </c>
      <c r="B18" s="39" t="s">
        <v>80</v>
      </c>
      <c r="C18" s="39"/>
      <c r="D18" s="39" t="s">
        <v>296</v>
      </c>
      <c r="E18" s="39" t="s">
        <v>213</v>
      </c>
      <c r="F18" s="38" t="s">
        <v>31</v>
      </c>
      <c r="G18" s="40" t="s">
        <v>295</v>
      </c>
      <c r="H18" s="40" t="s">
        <v>294</v>
      </c>
      <c r="I18" s="36">
        <v>2173.0362003947521</v>
      </c>
      <c r="J18" s="40" t="s">
        <v>293</v>
      </c>
      <c r="K18" s="36">
        <v>114353.51984642458</v>
      </c>
      <c r="L18" s="40" t="s">
        <v>292</v>
      </c>
    </row>
    <row r="19" spans="1:12" ht="24" customHeight="1" x14ac:dyDescent="0.2">
      <c r="A19" s="40" t="s">
        <v>160</v>
      </c>
      <c r="B19" s="39" t="s">
        <v>116</v>
      </c>
      <c r="C19" s="39"/>
      <c r="D19" s="39" t="s">
        <v>127</v>
      </c>
      <c r="E19" s="39" t="s">
        <v>109</v>
      </c>
      <c r="F19" s="38" t="s">
        <v>122</v>
      </c>
      <c r="G19" s="40" t="s">
        <v>291</v>
      </c>
      <c r="H19" s="40" t="s">
        <v>290</v>
      </c>
      <c r="I19" s="36">
        <v>1539.6864</v>
      </c>
      <c r="J19" s="40" t="s">
        <v>289</v>
      </c>
      <c r="K19" s="36">
        <v>115893.20624642458</v>
      </c>
      <c r="L19" s="40" t="s">
        <v>288</v>
      </c>
    </row>
    <row r="20" spans="1:12" ht="26.1" customHeight="1" x14ac:dyDescent="0.2">
      <c r="A20" s="40" t="s">
        <v>130</v>
      </c>
      <c r="B20" s="39" t="s">
        <v>80</v>
      </c>
      <c r="C20" s="39"/>
      <c r="D20" s="39" t="s">
        <v>129</v>
      </c>
      <c r="E20" s="39" t="s">
        <v>109</v>
      </c>
      <c r="F20" s="38" t="s">
        <v>31</v>
      </c>
      <c r="G20" s="40" t="s">
        <v>287</v>
      </c>
      <c r="H20" s="40" t="s">
        <v>286</v>
      </c>
      <c r="I20" s="36">
        <v>1429.4224896000001</v>
      </c>
      <c r="J20" s="40" t="s">
        <v>285</v>
      </c>
      <c r="K20" s="36">
        <v>117322.62873602458</v>
      </c>
      <c r="L20" s="40" t="s">
        <v>284</v>
      </c>
    </row>
    <row r="21" spans="1:12" ht="26.1" customHeight="1" x14ac:dyDescent="0.2">
      <c r="A21" s="40" t="s">
        <v>203</v>
      </c>
      <c r="B21" s="39" t="s">
        <v>80</v>
      </c>
      <c r="C21" s="39"/>
      <c r="D21" s="39" t="s">
        <v>202</v>
      </c>
      <c r="E21" s="39" t="s">
        <v>109</v>
      </c>
      <c r="F21" s="38" t="s">
        <v>83</v>
      </c>
      <c r="G21" s="40" t="s">
        <v>243</v>
      </c>
      <c r="H21" s="40" t="s">
        <v>283</v>
      </c>
      <c r="I21" s="36">
        <v>1234.2067199999999</v>
      </c>
      <c r="J21" s="40" t="s">
        <v>282</v>
      </c>
      <c r="K21" s="36">
        <v>118556.83545602458</v>
      </c>
      <c r="L21" s="40" t="s">
        <v>281</v>
      </c>
    </row>
    <row r="22" spans="1:12" ht="24" customHeight="1" x14ac:dyDescent="0.2">
      <c r="A22" s="48" t="s">
        <v>140</v>
      </c>
      <c r="B22" s="51" t="s">
        <v>116</v>
      </c>
      <c r="C22" s="51"/>
      <c r="D22" s="51" t="s">
        <v>139</v>
      </c>
      <c r="E22" s="51" t="s">
        <v>109</v>
      </c>
      <c r="F22" s="50" t="s">
        <v>138</v>
      </c>
      <c r="G22" s="48" t="s">
        <v>280</v>
      </c>
      <c r="H22" s="48" t="s">
        <v>279</v>
      </c>
      <c r="I22" s="49">
        <v>1010.688</v>
      </c>
      <c r="J22" s="48" t="s">
        <v>278</v>
      </c>
      <c r="K22" s="49">
        <v>119567.52345602457</v>
      </c>
      <c r="L22" s="48" t="s">
        <v>277</v>
      </c>
    </row>
    <row r="23" spans="1:12" ht="26.1" customHeight="1" x14ac:dyDescent="0.2">
      <c r="A23" s="48" t="s">
        <v>162</v>
      </c>
      <c r="B23" s="51" t="s">
        <v>80</v>
      </c>
      <c r="C23" s="51"/>
      <c r="D23" s="51" t="s">
        <v>161</v>
      </c>
      <c r="E23" s="51" t="s">
        <v>109</v>
      </c>
      <c r="F23" s="50" t="s">
        <v>131</v>
      </c>
      <c r="G23" s="48" t="s">
        <v>276</v>
      </c>
      <c r="H23" s="48" t="s">
        <v>275</v>
      </c>
      <c r="I23" s="49">
        <v>859.398144</v>
      </c>
      <c r="J23" s="48" t="s">
        <v>274</v>
      </c>
      <c r="K23" s="49">
        <v>120426.92160002458</v>
      </c>
      <c r="L23" s="48" t="s">
        <v>273</v>
      </c>
    </row>
    <row r="24" spans="1:12" ht="26.1" customHeight="1" x14ac:dyDescent="0.2">
      <c r="A24" s="48" t="s">
        <v>156</v>
      </c>
      <c r="B24" s="51" t="s">
        <v>116</v>
      </c>
      <c r="C24" s="51"/>
      <c r="D24" s="51" t="s">
        <v>155</v>
      </c>
      <c r="E24" s="51" t="s">
        <v>109</v>
      </c>
      <c r="F24" s="50" t="s">
        <v>26</v>
      </c>
      <c r="G24" s="48" t="s">
        <v>272</v>
      </c>
      <c r="H24" s="48" t="s">
        <v>271</v>
      </c>
      <c r="I24" s="49">
        <v>773.89823999999999</v>
      </c>
      <c r="J24" s="48" t="s">
        <v>267</v>
      </c>
      <c r="K24" s="49">
        <v>121200.81984002457</v>
      </c>
      <c r="L24" s="48" t="s">
        <v>270</v>
      </c>
    </row>
    <row r="25" spans="1:12" ht="24" customHeight="1" x14ac:dyDescent="0.2">
      <c r="A25" s="48" t="s">
        <v>124</v>
      </c>
      <c r="B25" s="51" t="s">
        <v>116</v>
      </c>
      <c r="C25" s="51"/>
      <c r="D25" s="51" t="s">
        <v>123</v>
      </c>
      <c r="E25" s="51" t="s">
        <v>109</v>
      </c>
      <c r="F25" s="50" t="s">
        <v>122</v>
      </c>
      <c r="G25" s="48" t="s">
        <v>269</v>
      </c>
      <c r="H25" s="48" t="s">
        <v>268</v>
      </c>
      <c r="I25" s="49">
        <v>773.799936</v>
      </c>
      <c r="J25" s="48" t="s">
        <v>267</v>
      </c>
      <c r="K25" s="49">
        <v>121974.61977602457</v>
      </c>
      <c r="L25" s="48" t="s">
        <v>266</v>
      </c>
    </row>
    <row r="26" spans="1:12" ht="26.1" customHeight="1" x14ac:dyDescent="0.2">
      <c r="A26" s="48" t="s">
        <v>193</v>
      </c>
      <c r="B26" s="51" t="s">
        <v>80</v>
      </c>
      <c r="C26" s="51"/>
      <c r="D26" s="51" t="s">
        <v>192</v>
      </c>
      <c r="E26" s="51" t="s">
        <v>109</v>
      </c>
      <c r="F26" s="50" t="s">
        <v>83</v>
      </c>
      <c r="G26" s="48" t="s">
        <v>226</v>
      </c>
      <c r="H26" s="48" t="s">
        <v>265</v>
      </c>
      <c r="I26" s="49">
        <v>702.87360000000001</v>
      </c>
      <c r="J26" s="48" t="s">
        <v>264</v>
      </c>
      <c r="K26" s="49">
        <v>122677.49337602458</v>
      </c>
      <c r="L26" s="48" t="s">
        <v>263</v>
      </c>
    </row>
    <row r="27" spans="1:12" ht="24" customHeight="1" x14ac:dyDescent="0.2">
      <c r="A27" s="48" t="s">
        <v>111</v>
      </c>
      <c r="B27" s="51" t="s">
        <v>80</v>
      </c>
      <c r="C27" s="51"/>
      <c r="D27" s="51" t="s">
        <v>110</v>
      </c>
      <c r="E27" s="51" t="s">
        <v>109</v>
      </c>
      <c r="F27" s="50" t="s">
        <v>108</v>
      </c>
      <c r="G27" s="48" t="s">
        <v>262</v>
      </c>
      <c r="H27" s="48" t="s">
        <v>261</v>
      </c>
      <c r="I27" s="49">
        <v>421.37026559999998</v>
      </c>
      <c r="J27" s="48" t="s">
        <v>260</v>
      </c>
      <c r="K27" s="49">
        <v>123098.86364162457</v>
      </c>
      <c r="L27" s="48" t="s">
        <v>259</v>
      </c>
    </row>
    <row r="28" spans="1:12" ht="24" customHeight="1" x14ac:dyDescent="0.2">
      <c r="A28" s="48" t="s">
        <v>121</v>
      </c>
      <c r="B28" s="51" t="s">
        <v>80</v>
      </c>
      <c r="C28" s="51"/>
      <c r="D28" s="51" t="s">
        <v>120</v>
      </c>
      <c r="E28" s="51" t="s">
        <v>109</v>
      </c>
      <c r="F28" s="50" t="s">
        <v>108</v>
      </c>
      <c r="G28" s="48" t="s">
        <v>258</v>
      </c>
      <c r="H28" s="48" t="s">
        <v>257</v>
      </c>
      <c r="I28" s="49">
        <v>386.68799999999999</v>
      </c>
      <c r="J28" s="48" t="s">
        <v>256</v>
      </c>
      <c r="K28" s="49">
        <v>123485.55164162458</v>
      </c>
      <c r="L28" s="48" t="s">
        <v>255</v>
      </c>
    </row>
    <row r="29" spans="1:12" ht="26.1" customHeight="1" x14ac:dyDescent="0.2">
      <c r="A29" s="48" t="s">
        <v>201</v>
      </c>
      <c r="B29" s="51" t="s">
        <v>80</v>
      </c>
      <c r="C29" s="51"/>
      <c r="D29" s="51" t="s">
        <v>200</v>
      </c>
      <c r="E29" s="51" t="s">
        <v>109</v>
      </c>
      <c r="F29" s="50" t="s">
        <v>83</v>
      </c>
      <c r="G29" s="48" t="s">
        <v>247</v>
      </c>
      <c r="H29" s="48" t="s">
        <v>254</v>
      </c>
      <c r="I29" s="49">
        <v>371.58911999999998</v>
      </c>
      <c r="J29" s="48" t="s">
        <v>253</v>
      </c>
      <c r="K29" s="49">
        <v>123857.14076162457</v>
      </c>
      <c r="L29" s="48" t="s">
        <v>252</v>
      </c>
    </row>
    <row r="30" spans="1:12" ht="26.1" customHeight="1" x14ac:dyDescent="0.2">
      <c r="A30" s="48" t="s">
        <v>119</v>
      </c>
      <c r="B30" s="51" t="s">
        <v>80</v>
      </c>
      <c r="C30" s="51"/>
      <c r="D30" s="51" t="s">
        <v>118</v>
      </c>
      <c r="E30" s="51" t="s">
        <v>109</v>
      </c>
      <c r="F30" s="50" t="s">
        <v>31</v>
      </c>
      <c r="G30" s="48" t="s">
        <v>251</v>
      </c>
      <c r="H30" s="48" t="s">
        <v>250</v>
      </c>
      <c r="I30" s="49">
        <v>293.45648640000002</v>
      </c>
      <c r="J30" s="48" t="s">
        <v>249</v>
      </c>
      <c r="K30" s="49">
        <v>124150.59724802457</v>
      </c>
      <c r="L30" s="48" t="s">
        <v>248</v>
      </c>
    </row>
    <row r="31" spans="1:12" ht="26.1" customHeight="1" x14ac:dyDescent="0.2">
      <c r="A31" s="48" t="s">
        <v>197</v>
      </c>
      <c r="B31" s="51" t="s">
        <v>80</v>
      </c>
      <c r="C31" s="51"/>
      <c r="D31" s="51" t="s">
        <v>196</v>
      </c>
      <c r="E31" s="51" t="s">
        <v>109</v>
      </c>
      <c r="F31" s="50" t="s">
        <v>83</v>
      </c>
      <c r="G31" s="48" t="s">
        <v>247</v>
      </c>
      <c r="H31" s="48" t="s">
        <v>246</v>
      </c>
      <c r="I31" s="49">
        <v>253.62432000000001</v>
      </c>
      <c r="J31" s="48" t="s">
        <v>245</v>
      </c>
      <c r="K31" s="49">
        <v>124404.22156802457</v>
      </c>
      <c r="L31" s="48" t="s">
        <v>244</v>
      </c>
    </row>
    <row r="32" spans="1:12" ht="26.1" customHeight="1" x14ac:dyDescent="0.2">
      <c r="A32" s="48" t="s">
        <v>199</v>
      </c>
      <c r="B32" s="51" t="s">
        <v>80</v>
      </c>
      <c r="C32" s="51"/>
      <c r="D32" s="51" t="s">
        <v>198</v>
      </c>
      <c r="E32" s="51" t="s">
        <v>109</v>
      </c>
      <c r="F32" s="50" t="s">
        <v>83</v>
      </c>
      <c r="G32" s="48" t="s">
        <v>243</v>
      </c>
      <c r="H32" s="48" t="s">
        <v>242</v>
      </c>
      <c r="I32" s="49">
        <v>238.87871999999999</v>
      </c>
      <c r="J32" s="48" t="s">
        <v>241</v>
      </c>
      <c r="K32" s="49">
        <v>124643.10028802458</v>
      </c>
      <c r="L32" s="48" t="s">
        <v>240</v>
      </c>
    </row>
    <row r="33" spans="1:12" ht="26.1" customHeight="1" x14ac:dyDescent="0.2">
      <c r="A33" s="48" t="s">
        <v>239</v>
      </c>
      <c r="B33" s="51" t="s">
        <v>80</v>
      </c>
      <c r="C33" s="51"/>
      <c r="D33" s="51" t="s">
        <v>238</v>
      </c>
      <c r="E33" s="51" t="s">
        <v>109</v>
      </c>
      <c r="F33" s="50" t="s">
        <v>83</v>
      </c>
      <c r="G33" s="48" t="s">
        <v>218</v>
      </c>
      <c r="H33" s="48" t="s">
        <v>237</v>
      </c>
      <c r="I33" s="49">
        <v>131.23584</v>
      </c>
      <c r="J33" s="48" t="s">
        <v>236</v>
      </c>
      <c r="K33" s="49">
        <v>124774.33612802457</v>
      </c>
      <c r="L33" s="48" t="s">
        <v>235</v>
      </c>
    </row>
    <row r="34" spans="1:12" ht="26.1" customHeight="1" x14ac:dyDescent="0.2">
      <c r="A34" s="48" t="s">
        <v>159</v>
      </c>
      <c r="B34" s="51" t="s">
        <v>80</v>
      </c>
      <c r="C34" s="51"/>
      <c r="D34" s="51" t="s">
        <v>158</v>
      </c>
      <c r="E34" s="51" t="s">
        <v>109</v>
      </c>
      <c r="F34" s="50" t="s">
        <v>157</v>
      </c>
      <c r="G34" s="48" t="s">
        <v>234</v>
      </c>
      <c r="H34" s="48" t="s">
        <v>233</v>
      </c>
      <c r="I34" s="49">
        <v>83.061964799999998</v>
      </c>
      <c r="J34" s="48" t="s">
        <v>232</v>
      </c>
      <c r="K34" s="49">
        <v>124857.39809282457</v>
      </c>
      <c r="L34" s="48" t="s">
        <v>231</v>
      </c>
    </row>
    <row r="35" spans="1:12" ht="39" customHeight="1" x14ac:dyDescent="0.2">
      <c r="A35" s="48" t="s">
        <v>126</v>
      </c>
      <c r="B35" s="51" t="s">
        <v>80</v>
      </c>
      <c r="C35" s="51"/>
      <c r="D35" s="51" t="s">
        <v>125</v>
      </c>
      <c r="E35" s="51" t="s">
        <v>109</v>
      </c>
      <c r="F35" s="50" t="s">
        <v>31</v>
      </c>
      <c r="G35" s="48" t="s">
        <v>230</v>
      </c>
      <c r="H35" s="48" t="s">
        <v>229</v>
      </c>
      <c r="I35" s="49">
        <v>75.846451200000004</v>
      </c>
      <c r="J35" s="48" t="s">
        <v>228</v>
      </c>
      <c r="K35" s="49">
        <v>124933.24454402458</v>
      </c>
      <c r="L35" s="48" t="s">
        <v>227</v>
      </c>
    </row>
    <row r="36" spans="1:12" ht="26.1" customHeight="1" x14ac:dyDescent="0.2">
      <c r="A36" s="48" t="s">
        <v>189</v>
      </c>
      <c r="B36" s="51" t="s">
        <v>80</v>
      </c>
      <c r="C36" s="51"/>
      <c r="D36" s="51" t="s">
        <v>188</v>
      </c>
      <c r="E36" s="51" t="s">
        <v>109</v>
      </c>
      <c r="F36" s="50" t="s">
        <v>83</v>
      </c>
      <c r="G36" s="48" t="s">
        <v>226</v>
      </c>
      <c r="H36" s="48" t="s">
        <v>225</v>
      </c>
      <c r="I36" s="49">
        <v>39.321599999999997</v>
      </c>
      <c r="J36" s="48" t="s">
        <v>222</v>
      </c>
      <c r="K36" s="49">
        <v>124972.56614402457</v>
      </c>
      <c r="L36" s="48" t="s">
        <v>224</v>
      </c>
    </row>
    <row r="37" spans="1:12" ht="26.1" customHeight="1" x14ac:dyDescent="0.2">
      <c r="A37" s="48" t="s">
        <v>187</v>
      </c>
      <c r="B37" s="51" t="s">
        <v>80</v>
      </c>
      <c r="C37" s="51"/>
      <c r="D37" s="51" t="s">
        <v>186</v>
      </c>
      <c r="E37" s="51" t="s">
        <v>109</v>
      </c>
      <c r="F37" s="50" t="s">
        <v>83</v>
      </c>
      <c r="G37" s="48" t="s">
        <v>217</v>
      </c>
      <c r="H37" s="48" t="s">
        <v>223</v>
      </c>
      <c r="I37" s="49">
        <v>37.84704</v>
      </c>
      <c r="J37" s="48" t="s">
        <v>222</v>
      </c>
      <c r="K37" s="49">
        <v>125010.41318402458</v>
      </c>
      <c r="L37" s="48" t="s">
        <v>221</v>
      </c>
    </row>
    <row r="38" spans="1:12" ht="26.1" customHeight="1" x14ac:dyDescent="0.2">
      <c r="A38" s="48" t="s">
        <v>220</v>
      </c>
      <c r="B38" s="51" t="s">
        <v>80</v>
      </c>
      <c r="C38" s="51"/>
      <c r="D38" s="51" t="s">
        <v>219</v>
      </c>
      <c r="E38" s="51" t="s">
        <v>109</v>
      </c>
      <c r="F38" s="50" t="s">
        <v>83</v>
      </c>
      <c r="G38" s="48" t="s">
        <v>218</v>
      </c>
      <c r="H38" s="48" t="s">
        <v>216</v>
      </c>
      <c r="I38" s="49">
        <v>1.4745600000000001</v>
      </c>
      <c r="J38" s="48" t="s">
        <v>215</v>
      </c>
      <c r="K38" s="49">
        <v>125011.88774402457</v>
      </c>
      <c r="L38" s="48" t="s">
        <v>214</v>
      </c>
    </row>
    <row r="39" spans="1:12" ht="26.1" customHeight="1" x14ac:dyDescent="0.2">
      <c r="A39" s="48" t="s">
        <v>191</v>
      </c>
      <c r="B39" s="51" t="s">
        <v>80</v>
      </c>
      <c r="C39" s="51"/>
      <c r="D39" s="51" t="s">
        <v>190</v>
      </c>
      <c r="E39" s="51" t="s">
        <v>109</v>
      </c>
      <c r="F39" s="50" t="s">
        <v>83</v>
      </c>
      <c r="G39" s="48" t="s">
        <v>217</v>
      </c>
      <c r="H39" s="48" t="s">
        <v>216</v>
      </c>
      <c r="I39" s="49">
        <v>0.49152000000000001</v>
      </c>
      <c r="J39" s="48" t="s">
        <v>215</v>
      </c>
      <c r="K39" s="49">
        <v>125012.37926402458</v>
      </c>
      <c r="L39" s="48" t="s">
        <v>214</v>
      </c>
    </row>
    <row r="40" spans="1:12" x14ac:dyDescent="0.2">
      <c r="A40" s="73"/>
      <c r="B40" s="73"/>
      <c r="C40" s="73"/>
      <c r="I40" s="86" t="s">
        <v>23</v>
      </c>
      <c r="J40" s="86"/>
      <c r="K40" s="85">
        <v>101722.05</v>
      </c>
      <c r="L40" s="85"/>
    </row>
    <row r="41" spans="1:12" x14ac:dyDescent="0.2">
      <c r="A41" s="73"/>
      <c r="B41" s="73"/>
      <c r="C41" s="73"/>
      <c r="I41" s="72" t="s">
        <v>24</v>
      </c>
      <c r="J41" s="72"/>
      <c r="K41" s="74">
        <v>23269.62</v>
      </c>
      <c r="L41" s="74"/>
    </row>
    <row r="42" spans="1:12" x14ac:dyDescent="0.2">
      <c r="A42" s="73"/>
      <c r="B42" s="73"/>
      <c r="C42" s="73"/>
      <c r="I42" s="72" t="s">
        <v>25</v>
      </c>
      <c r="J42" s="72"/>
      <c r="K42" s="74">
        <v>124991.67</v>
      </c>
      <c r="L42" s="74"/>
    </row>
  </sheetData>
  <mergeCells count="28">
    <mergeCell ref="H1:L1"/>
    <mergeCell ref="E2:G2"/>
    <mergeCell ref="H2:L2"/>
    <mergeCell ref="A3:L3"/>
    <mergeCell ref="A4:A5"/>
    <mergeCell ref="B4:B5"/>
    <mergeCell ref="C4:C5"/>
    <mergeCell ref="D4:D5"/>
    <mergeCell ref="E4:E5"/>
    <mergeCell ref="E1:G1"/>
    <mergeCell ref="N4:N5"/>
    <mergeCell ref="G4:G5"/>
    <mergeCell ref="J4:J5"/>
    <mergeCell ref="A40:C40"/>
    <mergeCell ref="K40:L40"/>
    <mergeCell ref="I40:J40"/>
    <mergeCell ref="F4:F5"/>
    <mergeCell ref="H4:H5"/>
    <mergeCell ref="K4:K5"/>
    <mergeCell ref="L4:L5"/>
    <mergeCell ref="I4:I5"/>
    <mergeCell ref="K42:L42"/>
    <mergeCell ref="I42:J42"/>
    <mergeCell ref="A41:C41"/>
    <mergeCell ref="A42:C42"/>
    <mergeCell ref="M4:M5"/>
    <mergeCell ref="K41:L41"/>
    <mergeCell ref="I41:J41"/>
  </mergeCells>
  <pageMargins left="0.5" right="0.5" top="1" bottom="1" header="0.5" footer="0.5"/>
  <pageSetup paperSize="9" fitToHeight="0" orientation="landscape"/>
  <headerFooter>
    <oddHeader>&amp;L &amp;CFGTECH INSTALAÇÕES E MANUTENÇÃO ELÉTRICA
CNPJ:  &amp;R</oddHeader>
    <oddFooter>&amp;L &amp;C  -  -  / PE
 / orcamento@fgtechltda.com.br &amp;R</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9011E4-5180-4162-8DEB-573F84B2246A}">
  <sheetPr>
    <pageSetUpPr fitToPage="1"/>
  </sheetPr>
  <dimension ref="A1:J38"/>
  <sheetViews>
    <sheetView showWhiteSpace="0" workbookViewId="0">
      <selection activeCell="B2" sqref="B2"/>
    </sheetView>
  </sheetViews>
  <sheetFormatPr defaultRowHeight="14.25" x14ac:dyDescent="0.2"/>
  <cols>
    <col min="1" max="1" width="10" bestFit="1" customWidth="1"/>
    <col min="2" max="2" width="60" bestFit="1" customWidth="1"/>
    <col min="3" max="3" width="9.25" customWidth="1"/>
    <col min="4" max="4" width="10" bestFit="1" customWidth="1"/>
    <col min="5" max="5" width="10.5" customWidth="1"/>
    <col min="6" max="7" width="10" bestFit="1" customWidth="1"/>
  </cols>
  <sheetData>
    <row r="1" spans="1:7" ht="15" customHeight="1" x14ac:dyDescent="0.2">
      <c r="A1" s="1"/>
      <c r="B1" s="1" t="s">
        <v>0</v>
      </c>
      <c r="C1" s="63" t="s">
        <v>1</v>
      </c>
      <c r="D1" s="63"/>
      <c r="E1" s="1" t="s">
        <v>2</v>
      </c>
      <c r="F1" s="63" t="s">
        <v>3</v>
      </c>
      <c r="G1" s="63"/>
    </row>
    <row r="2" spans="1:7" ht="80.099999999999994" customHeight="1" x14ac:dyDescent="0.2">
      <c r="A2" s="8"/>
      <c r="B2" s="99" t="s">
        <v>392</v>
      </c>
      <c r="C2" s="59" t="s">
        <v>4</v>
      </c>
      <c r="D2" s="59"/>
      <c r="E2" s="8" t="s">
        <v>5</v>
      </c>
      <c r="F2" s="59" t="s">
        <v>6</v>
      </c>
      <c r="G2" s="59"/>
    </row>
    <row r="3" spans="1:7" ht="15" x14ac:dyDescent="0.25">
      <c r="A3" s="92" t="s">
        <v>358</v>
      </c>
      <c r="B3" s="93"/>
      <c r="C3" s="93"/>
      <c r="D3" s="93"/>
      <c r="E3" s="93"/>
      <c r="F3" s="93"/>
      <c r="G3" s="93"/>
    </row>
    <row r="4" spans="1:7" ht="24" customHeight="1" x14ac:dyDescent="0.2">
      <c r="A4" s="91" t="s">
        <v>359</v>
      </c>
      <c r="B4" s="91"/>
      <c r="C4" s="91"/>
      <c r="D4" s="91"/>
      <c r="E4" s="91"/>
      <c r="F4" s="91"/>
      <c r="G4" s="54" t="s">
        <v>360</v>
      </c>
    </row>
    <row r="5" spans="1:7" ht="30" customHeight="1" x14ac:dyDescent="0.2">
      <c r="A5" s="55" t="s">
        <v>361</v>
      </c>
      <c r="B5" s="95" t="s">
        <v>362</v>
      </c>
      <c r="C5" s="95"/>
      <c r="D5" s="95"/>
      <c r="E5" s="95"/>
      <c r="F5" s="95"/>
      <c r="G5" s="56">
        <v>0.03</v>
      </c>
    </row>
    <row r="6" spans="1:7" ht="24" customHeight="1" x14ac:dyDescent="0.2">
      <c r="A6" s="57" t="s">
        <v>363</v>
      </c>
      <c r="B6" s="94" t="s">
        <v>364</v>
      </c>
      <c r="C6" s="94"/>
      <c r="D6" s="94"/>
      <c r="E6" s="94"/>
      <c r="F6" s="94"/>
      <c r="G6" s="58">
        <v>0.03</v>
      </c>
    </row>
    <row r="7" spans="1:7" ht="30" customHeight="1" x14ac:dyDescent="0.2">
      <c r="A7" s="55" t="s">
        <v>108</v>
      </c>
      <c r="B7" s="95" t="s">
        <v>366</v>
      </c>
      <c r="C7" s="95"/>
      <c r="D7" s="95"/>
      <c r="E7" s="95"/>
      <c r="F7" s="95"/>
      <c r="G7" s="56">
        <v>4.3999999999999997E-2</v>
      </c>
    </row>
    <row r="8" spans="1:7" ht="24" customHeight="1" x14ac:dyDescent="0.2">
      <c r="A8" s="57" t="s">
        <v>365</v>
      </c>
      <c r="B8" s="94" t="s">
        <v>367</v>
      </c>
      <c r="C8" s="94"/>
      <c r="D8" s="94"/>
      <c r="E8" s="94"/>
      <c r="F8" s="94"/>
      <c r="G8" s="58">
        <v>4.3999999999999997E-2</v>
      </c>
    </row>
    <row r="9" spans="1:7" ht="30" customHeight="1" x14ac:dyDescent="0.2">
      <c r="A9" s="55" t="s">
        <v>387</v>
      </c>
      <c r="B9" s="95" t="s">
        <v>369</v>
      </c>
      <c r="C9" s="95"/>
      <c r="D9" s="95"/>
      <c r="E9" s="95"/>
      <c r="F9" s="95"/>
      <c r="G9" s="56">
        <v>0.01</v>
      </c>
    </row>
    <row r="10" spans="1:7" ht="24" customHeight="1" x14ac:dyDescent="0.2">
      <c r="A10" s="57" t="s">
        <v>368</v>
      </c>
      <c r="B10" s="94" t="s">
        <v>370</v>
      </c>
      <c r="C10" s="94"/>
      <c r="D10" s="94"/>
      <c r="E10" s="94"/>
      <c r="F10" s="94"/>
      <c r="G10" s="58">
        <v>0.01</v>
      </c>
    </row>
    <row r="11" spans="1:7" ht="30" customHeight="1" x14ac:dyDescent="0.2">
      <c r="A11" s="55"/>
      <c r="B11" s="95" t="s">
        <v>372</v>
      </c>
      <c r="C11" s="95"/>
      <c r="D11" s="95"/>
      <c r="E11" s="95"/>
      <c r="F11" s="95"/>
      <c r="G11" s="56">
        <v>1.2999999999999999E-2</v>
      </c>
    </row>
    <row r="12" spans="1:7" ht="24" customHeight="1" x14ac:dyDescent="0.2">
      <c r="A12" s="57" t="s">
        <v>371</v>
      </c>
      <c r="B12" s="94" t="s">
        <v>373</v>
      </c>
      <c r="C12" s="94"/>
      <c r="D12" s="94"/>
      <c r="E12" s="94"/>
      <c r="F12" s="94"/>
      <c r="G12" s="58">
        <v>4.4999999999999997E-3</v>
      </c>
    </row>
    <row r="13" spans="1:7" ht="24" customHeight="1" x14ac:dyDescent="0.2">
      <c r="A13" s="57" t="s">
        <v>374</v>
      </c>
      <c r="B13" s="94" t="s">
        <v>375</v>
      </c>
      <c r="C13" s="94"/>
      <c r="D13" s="94"/>
      <c r="E13" s="94"/>
      <c r="F13" s="94"/>
      <c r="G13" s="58">
        <v>3.0000000000000001E-3</v>
      </c>
    </row>
    <row r="14" spans="1:7" ht="24" customHeight="1" x14ac:dyDescent="0.2">
      <c r="A14" s="57" t="s">
        <v>376</v>
      </c>
      <c r="B14" s="94" t="s">
        <v>377</v>
      </c>
      <c r="C14" s="94"/>
      <c r="D14" s="94"/>
      <c r="E14" s="94"/>
      <c r="F14" s="94"/>
      <c r="G14" s="58">
        <v>5.4999999999999997E-3</v>
      </c>
    </row>
    <row r="15" spans="1:7" ht="30" customHeight="1" x14ac:dyDescent="0.2">
      <c r="A15" s="55"/>
      <c r="B15" s="95" t="s">
        <v>379</v>
      </c>
      <c r="C15" s="95"/>
      <c r="D15" s="95"/>
      <c r="E15" s="95"/>
      <c r="F15" s="95"/>
      <c r="G15" s="56">
        <v>0.13150000000000001</v>
      </c>
    </row>
    <row r="16" spans="1:7" ht="24" customHeight="1" x14ac:dyDescent="0.2">
      <c r="A16" s="57" t="s">
        <v>378</v>
      </c>
      <c r="B16" s="94" t="s">
        <v>380</v>
      </c>
      <c r="C16" s="94"/>
      <c r="D16" s="94"/>
      <c r="E16" s="94"/>
      <c r="F16" s="94"/>
      <c r="G16" s="58">
        <v>0.05</v>
      </c>
    </row>
    <row r="17" spans="1:7" ht="24" customHeight="1" x14ac:dyDescent="0.2">
      <c r="A17" s="57" t="s">
        <v>381</v>
      </c>
      <c r="B17" s="94" t="s">
        <v>382</v>
      </c>
      <c r="C17" s="94"/>
      <c r="D17" s="94"/>
      <c r="E17" s="94"/>
      <c r="F17" s="94"/>
      <c r="G17" s="58">
        <v>6.4999999999999997E-3</v>
      </c>
    </row>
    <row r="18" spans="1:7" ht="24" customHeight="1" x14ac:dyDescent="0.2">
      <c r="A18" s="57" t="s">
        <v>383</v>
      </c>
      <c r="B18" s="94" t="s">
        <v>384</v>
      </c>
      <c r="C18" s="94"/>
      <c r="D18" s="94"/>
      <c r="E18" s="94"/>
      <c r="F18" s="94"/>
      <c r="G18" s="58">
        <v>0.03</v>
      </c>
    </row>
    <row r="19" spans="1:7" ht="24" customHeight="1" x14ac:dyDescent="0.2">
      <c r="A19" s="57" t="s">
        <v>385</v>
      </c>
      <c r="B19" s="94" t="s">
        <v>386</v>
      </c>
      <c r="C19" s="94"/>
      <c r="D19" s="94"/>
      <c r="E19" s="94"/>
      <c r="F19" s="94"/>
      <c r="G19" s="58">
        <v>4.4999999999999998E-2</v>
      </c>
    </row>
    <row r="20" spans="1:7" ht="30" customHeight="1" x14ac:dyDescent="0.2">
      <c r="A20" s="55"/>
      <c r="B20" s="98" t="s">
        <v>388</v>
      </c>
      <c r="C20" s="98"/>
      <c r="D20" s="98"/>
      <c r="E20" s="98"/>
      <c r="F20" s="98"/>
      <c r="G20" s="56">
        <v>0.2288</v>
      </c>
    </row>
    <row r="21" spans="1:7" x14ac:dyDescent="0.2">
      <c r="A21" s="96" t="s">
        <v>389</v>
      </c>
      <c r="B21" s="96"/>
      <c r="C21" s="96"/>
      <c r="D21" s="96"/>
      <c r="E21" s="96"/>
      <c r="F21" s="96"/>
      <c r="G21" s="96"/>
    </row>
    <row r="22" spans="1:7" x14ac:dyDescent="0.2">
      <c r="A22" s="96" t="s">
        <v>390</v>
      </c>
      <c r="B22" s="96"/>
      <c r="C22" s="96"/>
      <c r="D22" s="96"/>
      <c r="E22" s="96"/>
      <c r="F22" s="96"/>
      <c r="G22" s="96"/>
    </row>
    <row r="23" spans="1:7" x14ac:dyDescent="0.2">
      <c r="A23" s="97" t="s">
        <v>391</v>
      </c>
      <c r="B23" s="97"/>
      <c r="C23" s="97"/>
      <c r="D23" s="97"/>
      <c r="E23" s="97"/>
      <c r="F23" s="97"/>
      <c r="G23" s="97"/>
    </row>
    <row r="25" spans="1:7" x14ac:dyDescent="0.2">
      <c r="D25" s="52"/>
    </row>
    <row r="26" spans="1:7" x14ac:dyDescent="0.2">
      <c r="D26" s="52"/>
    </row>
    <row r="27" spans="1:7" x14ac:dyDescent="0.2">
      <c r="D27" s="52"/>
    </row>
    <row r="28" spans="1:7" x14ac:dyDescent="0.2">
      <c r="D28" s="52"/>
    </row>
    <row r="29" spans="1:7" x14ac:dyDescent="0.2">
      <c r="D29" s="52"/>
    </row>
    <row r="30" spans="1:7" x14ac:dyDescent="0.2">
      <c r="D30" s="52"/>
    </row>
    <row r="31" spans="1:7" x14ac:dyDescent="0.2">
      <c r="D31" s="52"/>
    </row>
    <row r="32" spans="1:7" x14ac:dyDescent="0.2">
      <c r="D32" s="52"/>
    </row>
    <row r="33" spans="4:10" x14ac:dyDescent="0.2">
      <c r="D33" s="52"/>
    </row>
    <row r="34" spans="4:10" x14ac:dyDescent="0.2">
      <c r="D34" s="52"/>
    </row>
    <row r="35" spans="4:10" x14ac:dyDescent="0.2">
      <c r="D35" s="52"/>
    </row>
    <row r="38" spans="4:10" x14ac:dyDescent="0.2">
      <c r="J38" s="53" t="s">
        <v>47</v>
      </c>
    </row>
  </sheetData>
  <mergeCells count="25">
    <mergeCell ref="A22:G22"/>
    <mergeCell ref="A23:G23"/>
    <mergeCell ref="B16:F16"/>
    <mergeCell ref="B17:F17"/>
    <mergeCell ref="B18:F18"/>
    <mergeCell ref="B19:F19"/>
    <mergeCell ref="B20:F20"/>
    <mergeCell ref="A21:G21"/>
    <mergeCell ref="B5:F5"/>
    <mergeCell ref="B6:F6"/>
    <mergeCell ref="B7:F7"/>
    <mergeCell ref="B8:F8"/>
    <mergeCell ref="B9:F9"/>
    <mergeCell ref="B10:F10"/>
    <mergeCell ref="B12:F12"/>
    <mergeCell ref="B13:F13"/>
    <mergeCell ref="B14:F14"/>
    <mergeCell ref="B15:F15"/>
    <mergeCell ref="B11:F11"/>
    <mergeCell ref="A4:F4"/>
    <mergeCell ref="C1:D1"/>
    <mergeCell ref="F1:G1"/>
    <mergeCell ref="C2:D2"/>
    <mergeCell ref="F2:G2"/>
    <mergeCell ref="A3:G3"/>
  </mergeCells>
  <pageMargins left="0.5" right="0.5" top="1" bottom="1" header="0.5" footer="0.5"/>
  <pageSetup paperSize="9" fitToHeight="0" orientation="landscape"/>
  <headerFooter>
    <oddHeader>&amp;L &amp;CFGTECH INSTALAÇÕES E MANUTENÇÃO ELÉTRICA
CNPJ:  &amp;R</oddHeader>
    <oddFooter>&amp;L &amp;C  -  -  / PE
 / orcamento@fgtechltda.com.br &amp;R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vt:i4>
      </vt:variant>
    </vt:vector>
  </HeadingPairs>
  <TitlesOfParts>
    <vt:vector size="5" baseType="lpstr">
      <vt:lpstr>Resumo do Orçamento</vt:lpstr>
      <vt:lpstr>Orçamento Sintético</vt:lpstr>
      <vt:lpstr>Orçamento Analítico</vt:lpstr>
      <vt:lpstr>Curva ABC de Insumos</vt:lpstr>
      <vt:lpstr>BDI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PC</cp:lastModifiedBy>
  <dcterms:created xsi:type="dcterms:W3CDTF">2025-11-11T19:00:54Z</dcterms:created>
  <dcterms:modified xsi:type="dcterms:W3CDTF">2025-11-17T19:13:15Z</dcterms:modified>
</cp:coreProperties>
</file>